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20" yWindow="45" windowWidth="15135" windowHeight="8130"/>
  </bookViews>
  <sheets>
    <sheet name="EXAMEN S2" sheetId="1" r:id="rId1"/>
  </sheets>
  <calcPr calcId="125725"/>
</workbook>
</file>

<file path=xl/calcChain.xml><?xml version="1.0" encoding="utf-8"?>
<calcChain xmlns="http://schemas.openxmlformats.org/spreadsheetml/2006/main">
  <c r="J95" i="1"/>
  <c r="I67"/>
  <c r="H67"/>
  <c r="G67"/>
  <c r="F67"/>
  <c r="E67"/>
  <c r="D67"/>
  <c r="I40"/>
  <c r="H40"/>
  <c r="G40"/>
  <c r="F40"/>
  <c r="E40"/>
  <c r="D40"/>
  <c r="I68"/>
  <c r="I73" s="1"/>
  <c r="I81" s="1"/>
  <c r="H68"/>
  <c r="H73" s="1"/>
  <c r="H80" s="1"/>
  <c r="G68"/>
  <c r="G73" s="1"/>
  <c r="G79" s="1"/>
  <c r="F68"/>
  <c r="F73" s="1"/>
  <c r="F78" s="1"/>
  <c r="E68"/>
  <c r="E73" s="1"/>
  <c r="E77" s="1"/>
  <c r="D68"/>
  <c r="D73" s="1"/>
  <c r="D76" s="1"/>
  <c r="I41"/>
  <c r="I46" s="1"/>
  <c r="H41"/>
  <c r="H46" s="1"/>
  <c r="G41"/>
  <c r="G46" s="1"/>
  <c r="F41"/>
  <c r="F46" s="1"/>
  <c r="E41"/>
  <c r="E46" s="1"/>
  <c r="D41"/>
  <c r="D46" s="1"/>
  <c r="D86" l="1"/>
  <c r="E86"/>
  <c r="F86"/>
  <c r="G86"/>
  <c r="H86"/>
  <c r="I86"/>
  <c r="D87"/>
  <c r="E87"/>
  <c r="F87"/>
  <c r="G87"/>
  <c r="H87"/>
  <c r="I87"/>
  <c r="D75"/>
  <c r="J74"/>
  <c r="D95" s="1"/>
  <c r="D104" s="1"/>
  <c r="D111" s="1"/>
  <c r="E76"/>
  <c r="F77"/>
  <c r="G78"/>
  <c r="H79"/>
  <c r="I80"/>
  <c r="D48"/>
  <c r="D47"/>
  <c r="J47" s="1"/>
  <c r="D58" s="1"/>
  <c r="D61" s="1"/>
  <c r="D110" s="1"/>
  <c r="D112" s="1"/>
  <c r="E109" s="1"/>
  <c r="E49"/>
  <c r="E48"/>
  <c r="F50"/>
  <c r="F49"/>
  <c r="G51"/>
  <c r="G50"/>
  <c r="H52"/>
  <c r="H51"/>
  <c r="I53"/>
  <c r="J58" s="1"/>
  <c r="I52"/>
  <c r="I90" l="1"/>
  <c r="J97" s="1"/>
  <c r="H90"/>
  <c r="I97" s="1"/>
  <c r="F90"/>
  <c r="G89" s="1"/>
  <c r="G90" s="1"/>
  <c r="H97" s="1"/>
  <c r="E90"/>
  <c r="F97" s="1"/>
  <c r="D90"/>
  <c r="E97" s="1"/>
  <c r="J79"/>
  <c r="I95" s="1"/>
  <c r="I104" s="1"/>
  <c r="I111" s="1"/>
  <c r="J78"/>
  <c r="H95" s="1"/>
  <c r="J77"/>
  <c r="G95" s="1"/>
  <c r="G104" s="1"/>
  <c r="G111" s="1"/>
  <c r="J76"/>
  <c r="F95" s="1"/>
  <c r="F104" s="1"/>
  <c r="F111" s="1"/>
  <c r="J75"/>
  <c r="E95" s="1"/>
  <c r="E104" s="1"/>
  <c r="E111" s="1"/>
  <c r="J52"/>
  <c r="I58" s="1"/>
  <c r="I61" s="1"/>
  <c r="I110" s="1"/>
  <c r="J51"/>
  <c r="H58" s="1"/>
  <c r="H61" s="1"/>
  <c r="H110" s="1"/>
  <c r="J50"/>
  <c r="G58" s="1"/>
  <c r="G61" s="1"/>
  <c r="G110" s="1"/>
  <c r="J49"/>
  <c r="F58" s="1"/>
  <c r="F61" s="1"/>
  <c r="F110" s="1"/>
  <c r="J48"/>
  <c r="E58" s="1"/>
  <c r="E61" s="1"/>
  <c r="E110" s="1"/>
  <c r="E112" s="1"/>
  <c r="F109" s="1"/>
  <c r="F112" s="1"/>
  <c r="G109" s="1"/>
  <c r="G112" s="1"/>
  <c r="H109" s="1"/>
  <c r="H104" l="1"/>
  <c r="H111" s="1"/>
  <c r="H112" s="1"/>
  <c r="I109" s="1"/>
  <c r="I112" s="1"/>
</calcChain>
</file>

<file path=xl/sharedStrings.xml><?xml version="1.0" encoding="utf-8"?>
<sst xmlns="http://schemas.openxmlformats.org/spreadsheetml/2006/main" count="124" uniqueCount="61">
  <si>
    <r>
      <rPr>
        <b/>
        <u/>
        <sz val="14"/>
        <color theme="1"/>
        <rFont val="Times New Roman"/>
        <family val="1"/>
        <scheme val="major"/>
      </rPr>
      <t>Module</t>
    </r>
    <r>
      <rPr>
        <sz val="14"/>
        <color theme="1"/>
        <rFont val="Times New Roman"/>
        <family val="1"/>
        <scheme val="major"/>
      </rPr>
      <t xml:space="preserve"> : Gestion Budgétaire</t>
    </r>
  </si>
  <si>
    <r>
      <rPr>
        <b/>
        <u/>
        <sz val="14"/>
        <color theme="1"/>
        <rFont val="Times New Roman"/>
        <family val="1"/>
        <scheme val="major"/>
      </rPr>
      <t>Enseignant</t>
    </r>
    <r>
      <rPr>
        <sz val="14"/>
        <color theme="1"/>
        <rFont val="Times New Roman"/>
        <family val="1"/>
        <scheme val="major"/>
      </rPr>
      <t xml:space="preserve"> : KHERRI Abdenacer</t>
    </r>
  </si>
  <si>
    <r>
      <rPr>
        <b/>
        <u/>
        <sz val="14"/>
        <color theme="1"/>
        <rFont val="Times New Roman"/>
        <family val="1"/>
        <scheme val="major"/>
      </rPr>
      <t>Niveau</t>
    </r>
    <r>
      <rPr>
        <b/>
        <sz val="14"/>
        <color theme="1"/>
        <rFont val="Times New Roman"/>
        <family val="1"/>
        <scheme val="major"/>
      </rPr>
      <t xml:space="preserve"> : </t>
    </r>
    <r>
      <rPr>
        <sz val="14"/>
        <color theme="1"/>
        <rFont val="Times New Roman"/>
        <family val="1"/>
        <scheme val="major"/>
      </rPr>
      <t>3 ème année</t>
    </r>
  </si>
  <si>
    <r>
      <rPr>
        <b/>
        <u/>
        <sz val="14"/>
        <color theme="1"/>
        <rFont val="Times New Roman"/>
        <family val="1"/>
        <scheme val="major"/>
      </rPr>
      <t>Spécialité</t>
    </r>
    <r>
      <rPr>
        <b/>
        <sz val="14"/>
        <color theme="1"/>
        <rFont val="Times New Roman"/>
        <family val="1"/>
        <scheme val="major"/>
      </rPr>
      <t xml:space="preserve"> : </t>
    </r>
    <r>
      <rPr>
        <sz val="14"/>
        <color theme="1"/>
        <rFont val="Times New Roman"/>
        <family val="1"/>
        <scheme val="major"/>
      </rPr>
      <t>Management</t>
    </r>
  </si>
  <si>
    <t>Chiffre d'affaires (HT)</t>
  </si>
  <si>
    <t>Chiffre d'affaires (TTC)</t>
  </si>
  <si>
    <r>
      <rPr>
        <b/>
        <u/>
        <sz val="14"/>
        <color theme="1"/>
        <rFont val="Times New Roman"/>
        <family val="1"/>
        <scheme val="major"/>
      </rPr>
      <t>Groupes</t>
    </r>
    <r>
      <rPr>
        <b/>
        <sz val="14"/>
        <color theme="1"/>
        <rFont val="Times New Roman"/>
        <family val="1"/>
        <scheme val="major"/>
      </rPr>
      <t xml:space="preserve"> : </t>
    </r>
    <r>
      <rPr>
        <sz val="14"/>
        <color theme="1"/>
        <rFont val="Times New Roman"/>
        <family val="1"/>
        <scheme val="major"/>
      </rPr>
      <t>3,4,5, et 6</t>
    </r>
  </si>
  <si>
    <t>ECOLE  DES  HAUTES  ETUDES  COMMERCIALES  D'ALGER</t>
  </si>
  <si>
    <r>
      <rPr>
        <b/>
        <u/>
        <sz val="14"/>
        <color theme="1"/>
        <rFont val="Times New Roman"/>
        <family val="1"/>
        <scheme val="major"/>
      </rPr>
      <t>Année académique</t>
    </r>
    <r>
      <rPr>
        <sz val="14"/>
        <color theme="1"/>
        <rFont val="Times New Roman"/>
        <family val="1"/>
        <scheme val="major"/>
      </rPr>
      <t xml:space="preserve"> : 2009/2010</t>
    </r>
  </si>
  <si>
    <t>Total</t>
  </si>
  <si>
    <t>Janvier</t>
  </si>
  <si>
    <t>Février</t>
  </si>
  <si>
    <t>Mars</t>
  </si>
  <si>
    <t>Avril</t>
  </si>
  <si>
    <t>Mai</t>
  </si>
  <si>
    <t>Juin</t>
  </si>
  <si>
    <t>Janvirer</t>
  </si>
  <si>
    <t>Juillet</t>
  </si>
  <si>
    <t>Encaissements</t>
  </si>
  <si>
    <t>Encaissement des ventes</t>
  </si>
  <si>
    <t>Créances clients</t>
  </si>
  <si>
    <t>Emprunt</t>
  </si>
  <si>
    <t>Achats (HT)</t>
  </si>
  <si>
    <t>Achats (TTC)</t>
  </si>
  <si>
    <t>Août</t>
  </si>
  <si>
    <t>TVA collectée</t>
  </si>
  <si>
    <t>TVA déductible sur achats</t>
  </si>
  <si>
    <t>TVA déductible sur immob</t>
  </si>
  <si>
    <t>Crédit de TVA</t>
  </si>
  <si>
    <t>TVA à décaisser</t>
  </si>
  <si>
    <t>Décaissements</t>
  </si>
  <si>
    <t>Décaissements des achats</t>
  </si>
  <si>
    <t>Dettes fournisseurs</t>
  </si>
  <si>
    <t>Créances</t>
  </si>
  <si>
    <t>Dettes</t>
  </si>
  <si>
    <t>Salaires nets</t>
  </si>
  <si>
    <t>Cotisations sociales</t>
  </si>
  <si>
    <t>Charges fixes de production</t>
  </si>
  <si>
    <t>Charges variables de prod</t>
  </si>
  <si>
    <t>Charges de distribution</t>
  </si>
  <si>
    <t>Acquisition d'immobilisations</t>
  </si>
  <si>
    <t>Solde de trésorerie</t>
  </si>
  <si>
    <t>Solde initial</t>
  </si>
  <si>
    <t>TVA (17 %)</t>
  </si>
  <si>
    <t>CORRIGE  TYPE  ET  BAREME  /  EXAMEN  DU  2ème SEMESTRE</t>
  </si>
  <si>
    <t>DEUXIEME  PARTIE  (PRATIQUE) :                                                   [ 14 Points ]</t>
  </si>
  <si>
    <t>PREMIERE  PARTIE  (THEORIQUE) :                                                [ 06 Points ]</t>
  </si>
  <si>
    <r>
      <rPr>
        <b/>
        <sz val="12"/>
        <color theme="1"/>
        <rFont val="Times New Roman"/>
        <family val="1"/>
        <scheme val="major"/>
      </rPr>
      <t>1.</t>
    </r>
    <r>
      <rPr>
        <sz val="12"/>
        <color theme="1"/>
        <rFont val="Times New Roman"/>
        <family val="1"/>
        <scheme val="major"/>
      </rPr>
      <t xml:space="preserve"> Le budget de trésorerie est la transformation des charges et des produits de tous les budgets précédents  en encaissements et en décaissements, notions qui privilégient l'échéance des flux monétaires.</t>
    </r>
  </si>
  <si>
    <r>
      <rPr>
        <b/>
        <sz val="12"/>
        <color theme="1"/>
        <rFont val="Times New Roman"/>
        <family val="1"/>
        <scheme val="major"/>
      </rPr>
      <t>2.</t>
    </r>
    <r>
      <rPr>
        <sz val="12"/>
        <color theme="1"/>
        <rFont val="Times New Roman"/>
        <family val="1"/>
        <scheme val="major"/>
      </rPr>
      <t xml:space="preserve"> Les charges qui ne sont pas des décaissements sont : </t>
    </r>
    <r>
      <rPr>
        <b/>
        <sz val="12"/>
        <color theme="1"/>
        <rFont val="Times New Roman"/>
        <family val="1"/>
        <scheme val="major"/>
      </rPr>
      <t>les amortissements et les provisions</t>
    </r>
    <r>
      <rPr>
        <sz val="12"/>
        <color theme="1"/>
        <rFont val="Times New Roman"/>
        <family val="1"/>
        <scheme val="major"/>
      </rPr>
      <t>.</t>
    </r>
  </si>
  <si>
    <r>
      <rPr>
        <b/>
        <sz val="12"/>
        <color theme="1"/>
        <rFont val="Times New Roman"/>
        <family val="1"/>
        <scheme val="major"/>
      </rPr>
      <t xml:space="preserve">3. </t>
    </r>
    <r>
      <rPr>
        <sz val="12"/>
        <color theme="1"/>
        <rFont val="Times New Roman"/>
        <family val="1"/>
        <scheme val="major"/>
      </rPr>
      <t xml:space="preserve">Les décaissements qui ne sont pas charges sont : </t>
    </r>
    <r>
      <rPr>
        <b/>
        <sz val="12"/>
        <color theme="1"/>
        <rFont val="Times New Roman"/>
        <family val="1"/>
        <scheme val="major"/>
      </rPr>
      <t>les remboursements et les aquisitions d'immobilisations</t>
    </r>
    <r>
      <rPr>
        <sz val="12"/>
        <color theme="1"/>
        <rFont val="Times New Roman"/>
        <family val="1"/>
        <scheme val="major"/>
      </rPr>
      <t>.</t>
    </r>
  </si>
  <si>
    <r>
      <rPr>
        <b/>
        <sz val="12"/>
        <color theme="1"/>
        <rFont val="Times New Roman"/>
        <family val="1"/>
        <scheme val="major"/>
      </rPr>
      <t>4.</t>
    </r>
    <r>
      <rPr>
        <sz val="12"/>
        <color theme="1"/>
        <rFont val="Times New Roman"/>
        <family val="1"/>
        <scheme val="major"/>
      </rPr>
      <t xml:space="preserve"> Les états se synthèse prévisionnels sont : </t>
    </r>
    <r>
      <rPr>
        <b/>
        <sz val="12"/>
        <color theme="1"/>
        <rFont val="Times New Roman"/>
        <family val="1"/>
        <scheme val="major"/>
      </rPr>
      <t>le compte de résultat prévisionnel et le bilan prévisionnel</t>
    </r>
    <r>
      <rPr>
        <sz val="12"/>
        <color theme="1"/>
        <rFont val="Times New Roman"/>
        <family val="1"/>
        <scheme val="major"/>
      </rPr>
      <t>.</t>
    </r>
  </si>
  <si>
    <r>
      <rPr>
        <b/>
        <sz val="12"/>
        <color theme="1"/>
        <rFont val="Times New Roman"/>
        <family val="1"/>
        <scheme val="major"/>
      </rPr>
      <t>5.</t>
    </r>
    <r>
      <rPr>
        <sz val="12"/>
        <color theme="1"/>
        <rFont val="Times New Roman"/>
        <family val="1"/>
        <scheme val="major"/>
      </rPr>
      <t xml:space="preserve"> Le schéma de contrôle budgétaire :</t>
    </r>
  </si>
  <si>
    <r>
      <rPr>
        <b/>
        <sz val="12"/>
        <color theme="1"/>
        <rFont val="Times New Roman"/>
        <family val="1"/>
        <scheme val="major"/>
      </rPr>
      <t>6.</t>
    </r>
    <r>
      <rPr>
        <sz val="12"/>
        <color theme="1"/>
        <rFont val="Times New Roman"/>
        <family val="1"/>
        <scheme val="major"/>
      </rPr>
      <t xml:space="preserve"> La gestion budgétaire consiste à établir des programmes d’action chiffrés (budgets), elle traduit l’engagement des responsables de division de l’entreprise devant la direction.Ce mode de gestion peut être perçu comme un outil de motivation (atteindre un objectif) ou comme un outil de sanction (respecter la norme).
La gestion budgétaire s’inscrit dans une démarche plus générale de planification, c'est-à-dire de tentative de façonner l’avenir.</t>
    </r>
  </si>
  <si>
    <t>1.  Budget des ventes :                                                                               [ 01 Point ]</t>
  </si>
  <si>
    <t>4.  Budget des achats :                                                                               [ 01 Point ]</t>
  </si>
  <si>
    <t>8.  Budget de trésorerie :                                                                           [ 02 Points ]</t>
  </si>
  <si>
    <t>2.  Budget des encaissements des ventes :                                                 [ 02 Points ]</t>
  </si>
  <si>
    <t xml:space="preserve">5.  Budget des décaissements des achats :                                                 [ 02 Points ] </t>
  </si>
  <si>
    <t>3.  Budget des encaissements :                                                                  [ 02 Points ]</t>
  </si>
  <si>
    <t>6.  Budget de TVA :                                                                                   [ 02 Points ]</t>
  </si>
  <si>
    <t>7.  Budget des décaissements :                                                                  [ 02 Points ]</t>
  </si>
</sst>
</file>

<file path=xl/styles.xml><?xml version="1.0" encoding="utf-8"?>
<styleSheet xmlns="http://schemas.openxmlformats.org/spreadsheetml/2006/main">
  <numFmts count="1">
    <numFmt numFmtId="43" formatCode="_-* #,##0.00\ _€_-;\-* #,##0.00\ _€_-;_-* &quot;-&quot;??\ _€_-;_-@_-"/>
  </numFmts>
  <fonts count="8">
    <font>
      <sz val="11"/>
      <color theme="1"/>
      <name val="Arial"/>
      <family val="2"/>
      <scheme val="minor"/>
    </font>
    <font>
      <sz val="11"/>
      <color theme="1"/>
      <name val="Arial"/>
      <family val="2"/>
      <scheme val="minor"/>
    </font>
    <font>
      <sz val="12"/>
      <color theme="1"/>
      <name val="Times New Roman"/>
      <family val="1"/>
      <scheme val="major"/>
    </font>
    <font>
      <b/>
      <sz val="12"/>
      <color theme="1"/>
      <name val="Times New Roman"/>
      <family val="1"/>
      <scheme val="major"/>
    </font>
    <font>
      <sz val="14"/>
      <color theme="1"/>
      <name val="Times New Roman"/>
      <family val="1"/>
      <scheme val="major"/>
    </font>
    <font>
      <b/>
      <sz val="14"/>
      <color theme="1"/>
      <name val="Times New Roman"/>
      <family val="1"/>
      <scheme val="major"/>
    </font>
    <font>
      <b/>
      <u/>
      <sz val="14"/>
      <color theme="1"/>
      <name val="Times New Roman"/>
      <family val="1"/>
      <scheme val="major"/>
    </font>
    <font>
      <b/>
      <sz val="16"/>
      <color theme="1"/>
      <name val="Times New Roman"/>
      <family val="1"/>
      <scheme val="major"/>
    </font>
  </fonts>
  <fills count="3">
    <fill>
      <patternFill patternType="none"/>
    </fill>
    <fill>
      <patternFill patternType="gray125"/>
    </fill>
    <fill>
      <patternFill patternType="solid">
        <fgColor theme="0" tint="-0.149998474074526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87">
    <xf numFmtId="0" fontId="0" fillId="0" borderId="0" xfId="0"/>
    <xf numFmtId="0" fontId="2" fillId="0" borderId="0" xfId="0" applyFont="1"/>
    <xf numFmtId="0" fontId="2" fillId="0" borderId="5" xfId="0" applyFont="1" applyBorder="1"/>
    <xf numFmtId="0" fontId="2" fillId="0" borderId="11" xfId="0" applyFont="1" applyBorder="1"/>
    <xf numFmtId="0" fontId="4" fillId="0" borderId="0" xfId="0" applyFont="1"/>
    <xf numFmtId="0" fontId="5" fillId="0" borderId="0" xfId="0" applyFont="1"/>
    <xf numFmtId="0" fontId="2" fillId="0" borderId="22" xfId="0" applyFont="1" applyBorder="1"/>
    <xf numFmtId="0" fontId="3" fillId="0" borderId="15" xfId="0" applyFont="1" applyBorder="1"/>
    <xf numFmtId="0" fontId="2" fillId="0" borderId="0" xfId="0" applyFont="1" applyAlignment="1">
      <alignment vertical="center"/>
    </xf>
    <xf numFmtId="0" fontId="2" fillId="0" borderId="20" xfId="0" applyFont="1" applyBorder="1"/>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3" fontId="2" fillId="0" borderId="1" xfId="0" applyNumberFormat="1" applyFont="1" applyBorder="1"/>
    <xf numFmtId="3" fontId="2" fillId="0" borderId="9" xfId="0" applyNumberFormat="1" applyFont="1" applyBorder="1"/>
    <xf numFmtId="3" fontId="3" fillId="0" borderId="13" xfId="0" applyNumberFormat="1" applyFont="1" applyBorder="1" applyAlignment="1">
      <alignment horizontal="center" vertical="center"/>
    </xf>
    <xf numFmtId="3" fontId="2" fillId="0" borderId="4" xfId="0" applyNumberFormat="1" applyFont="1" applyBorder="1"/>
    <xf numFmtId="3" fontId="2" fillId="0" borderId="28" xfId="0" applyNumberFormat="1" applyFont="1" applyBorder="1"/>
    <xf numFmtId="3" fontId="2" fillId="0" borderId="30" xfId="0" applyNumberFormat="1" applyFont="1" applyBorder="1"/>
    <xf numFmtId="3" fontId="2" fillId="0" borderId="32" xfId="0" applyNumberFormat="1" applyFont="1" applyBorder="1"/>
    <xf numFmtId="3" fontId="2" fillId="0" borderId="25" xfId="0" applyNumberFormat="1" applyFont="1" applyBorder="1"/>
    <xf numFmtId="3" fontId="2" fillId="0" borderId="36" xfId="0" applyNumberFormat="1" applyFont="1" applyBorder="1"/>
    <xf numFmtId="3" fontId="2" fillId="0" borderId="37" xfId="0" applyNumberFormat="1" applyFont="1" applyBorder="1"/>
    <xf numFmtId="0" fontId="2" fillId="0" borderId="19" xfId="0" applyFont="1" applyBorder="1"/>
    <xf numFmtId="0" fontId="2" fillId="0" borderId="38" xfId="0" applyFont="1" applyBorder="1"/>
    <xf numFmtId="0" fontId="2" fillId="0" borderId="39" xfId="0" applyFont="1" applyBorder="1"/>
    <xf numFmtId="0" fontId="2" fillId="0" borderId="15" xfId="0" applyFont="1" applyBorder="1"/>
    <xf numFmtId="0" fontId="2" fillId="0" borderId="40" xfId="0" applyFont="1" applyBorder="1"/>
    <xf numFmtId="0" fontId="2" fillId="0" borderId="41" xfId="0" applyFont="1" applyBorder="1"/>
    <xf numFmtId="0" fontId="3" fillId="0" borderId="42" xfId="0" applyFont="1" applyBorder="1" applyAlignment="1">
      <alignment horizontal="center" vertical="center"/>
    </xf>
    <xf numFmtId="3" fontId="3" fillId="0" borderId="12" xfId="0" applyNumberFormat="1" applyFont="1" applyBorder="1" applyAlignment="1">
      <alignment horizontal="center" vertical="center"/>
    </xf>
    <xf numFmtId="3" fontId="3" fillId="0" borderId="27" xfId="0" applyNumberFormat="1" applyFont="1" applyBorder="1" applyAlignment="1">
      <alignment horizontal="center" vertical="center"/>
    </xf>
    <xf numFmtId="3" fontId="2" fillId="0" borderId="3" xfId="0" applyNumberFormat="1" applyFont="1" applyBorder="1"/>
    <xf numFmtId="3" fontId="2" fillId="0" borderId="29" xfId="0" applyNumberFormat="1" applyFont="1" applyBorder="1"/>
    <xf numFmtId="3" fontId="2" fillId="0" borderId="30" xfId="1" applyNumberFormat="1" applyFont="1" applyBorder="1"/>
    <xf numFmtId="3" fontId="2" fillId="0" borderId="31" xfId="0" applyNumberFormat="1" applyFont="1" applyBorder="1"/>
    <xf numFmtId="3" fontId="2" fillId="0" borderId="33" xfId="1" applyNumberFormat="1" applyFont="1" applyBorder="1"/>
    <xf numFmtId="3" fontId="2" fillId="0" borderId="39" xfId="0" applyNumberFormat="1" applyFont="1" applyBorder="1"/>
    <xf numFmtId="3" fontId="3" fillId="0" borderId="22" xfId="0" applyNumberFormat="1" applyFont="1" applyBorder="1"/>
    <xf numFmtId="3" fontId="3" fillId="0" borderId="38" xfId="0" applyNumberFormat="1" applyFont="1" applyBorder="1"/>
    <xf numFmtId="3" fontId="2" fillId="0" borderId="8" xfId="0" applyNumberFormat="1" applyFont="1" applyBorder="1"/>
    <xf numFmtId="3" fontId="2" fillId="0" borderId="43" xfId="0" applyNumberFormat="1" applyFont="1" applyBorder="1"/>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27" xfId="0" applyFont="1" applyBorder="1" applyAlignment="1">
      <alignment horizontal="center" vertical="center"/>
    </xf>
    <xf numFmtId="3" fontId="2" fillId="0" borderId="44" xfId="0" applyNumberFormat="1" applyFont="1" applyBorder="1"/>
    <xf numFmtId="3" fontId="2" fillId="0" borderId="2" xfId="0" applyNumberFormat="1" applyFont="1" applyBorder="1"/>
    <xf numFmtId="3" fontId="2" fillId="0" borderId="45" xfId="1" applyNumberFormat="1" applyFont="1" applyBorder="1"/>
    <xf numFmtId="3" fontId="3" fillId="0" borderId="12" xfId="0" applyNumberFormat="1" applyFont="1" applyBorder="1"/>
    <xf numFmtId="3" fontId="3" fillId="0" borderId="13" xfId="0" applyNumberFormat="1" applyFont="1" applyBorder="1"/>
    <xf numFmtId="3" fontId="3" fillId="0" borderId="27" xfId="0" applyNumberFormat="1" applyFont="1" applyBorder="1"/>
    <xf numFmtId="3" fontId="2" fillId="0" borderId="21" xfId="0" applyNumberFormat="1" applyFont="1" applyBorder="1"/>
    <xf numFmtId="3" fontId="2" fillId="0" borderId="26" xfId="0" applyNumberFormat="1" applyFont="1" applyBorder="1"/>
    <xf numFmtId="0" fontId="3" fillId="0" borderId="14" xfId="0" applyFont="1" applyBorder="1" applyAlignment="1">
      <alignment horizontal="center" vertical="center"/>
    </xf>
    <xf numFmtId="3" fontId="2" fillId="0" borderId="24" xfId="0" applyNumberFormat="1" applyFont="1" applyBorder="1"/>
    <xf numFmtId="3" fontId="3" fillId="0" borderId="14" xfId="0" applyNumberFormat="1" applyFont="1" applyBorder="1"/>
    <xf numFmtId="0" fontId="3" fillId="0" borderId="19" xfId="0" applyFont="1" applyBorder="1" applyAlignment="1">
      <alignment horizontal="center" vertical="center"/>
    </xf>
    <xf numFmtId="3" fontId="2" fillId="0" borderId="18" xfId="0" applyNumberFormat="1" applyFont="1" applyBorder="1"/>
    <xf numFmtId="3" fontId="2" fillId="0" borderId="46" xfId="0" applyNumberFormat="1" applyFont="1" applyBorder="1"/>
    <xf numFmtId="3" fontId="2" fillId="0" borderId="47" xfId="1" applyNumberFormat="1" applyFont="1" applyBorder="1"/>
    <xf numFmtId="3" fontId="2" fillId="0" borderId="10" xfId="0" applyNumberFormat="1" applyFont="1" applyBorder="1" applyAlignment="1">
      <alignment horizontal="right" vertical="center"/>
    </xf>
    <xf numFmtId="3" fontId="2" fillId="0" borderId="48" xfId="0" applyNumberFormat="1" applyFont="1" applyBorder="1"/>
    <xf numFmtId="3" fontId="2" fillId="0" borderId="23" xfId="0" applyNumberFormat="1" applyFont="1" applyBorder="1"/>
    <xf numFmtId="3" fontId="2" fillId="0" borderId="25" xfId="0" applyNumberFormat="1" applyFont="1" applyFill="1" applyBorder="1"/>
    <xf numFmtId="3" fontId="2" fillId="0" borderId="38" xfId="0" applyNumberFormat="1" applyFont="1" applyBorder="1"/>
    <xf numFmtId="0" fontId="2" fillId="0" borderId="21" xfId="0" applyFont="1" applyBorder="1"/>
    <xf numFmtId="3" fontId="2" fillId="0" borderId="20" xfId="0" applyNumberFormat="1" applyFont="1" applyBorder="1"/>
    <xf numFmtId="0" fontId="5" fillId="2" borderId="15" xfId="0" applyFont="1" applyFill="1" applyBorder="1" applyAlignment="1">
      <alignment horizontal="left"/>
    </xf>
    <xf numFmtId="0" fontId="5" fillId="2" borderId="16" xfId="0" applyFont="1" applyFill="1" applyBorder="1" applyAlignment="1">
      <alignment horizontal="left"/>
    </xf>
    <xf numFmtId="0" fontId="5" fillId="2" borderId="17" xfId="0" applyFont="1" applyFill="1" applyBorder="1" applyAlignment="1">
      <alignment horizontal="left"/>
    </xf>
    <xf numFmtId="0" fontId="5" fillId="2" borderId="15" xfId="0" applyFont="1" applyFill="1" applyBorder="1" applyAlignment="1">
      <alignment horizontal="left" vertical="center"/>
    </xf>
    <xf numFmtId="0" fontId="5" fillId="2" borderId="16" xfId="0" applyFont="1" applyFill="1" applyBorder="1" applyAlignment="1">
      <alignment horizontal="left" vertical="center"/>
    </xf>
    <xf numFmtId="0" fontId="5" fillId="2" borderId="17" xfId="0" applyFont="1" applyFill="1" applyBorder="1" applyAlignment="1">
      <alignment horizontal="left" vertical="center"/>
    </xf>
    <xf numFmtId="0" fontId="2" fillId="0" borderId="0"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10" xfId="0" applyFont="1" applyBorder="1" applyAlignment="1">
      <alignment horizontal="center" vertical="center" textRotation="90"/>
    </xf>
    <xf numFmtId="0" fontId="2" fillId="0" borderId="34" xfId="0" applyFont="1" applyBorder="1" applyAlignment="1">
      <alignment horizontal="center" vertical="center" textRotation="90"/>
    </xf>
    <xf numFmtId="0" fontId="2" fillId="0" borderId="35" xfId="0" applyFont="1" applyBorder="1" applyAlignment="1">
      <alignment horizontal="center" vertical="center" textRotation="90"/>
    </xf>
    <xf numFmtId="0" fontId="7" fillId="2" borderId="15" xfId="0" applyFont="1" applyFill="1" applyBorder="1" applyAlignment="1">
      <alignment horizontal="center"/>
    </xf>
    <xf numFmtId="0" fontId="7" fillId="2" borderId="16" xfId="0" applyFont="1" applyFill="1" applyBorder="1" applyAlignment="1">
      <alignment horizontal="center"/>
    </xf>
    <xf numFmtId="0" fontId="7" fillId="2" borderId="17" xfId="0" applyFont="1" applyFill="1" applyBorder="1" applyAlignment="1">
      <alignment horizont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 fillId="0" borderId="0" xfId="0" applyFont="1" applyAlignment="1">
      <alignment horizontal="left" wrapText="1"/>
    </xf>
    <xf numFmtId="0" fontId="2" fillId="0" borderId="0" xfId="0" applyFont="1" applyAlignment="1">
      <alignment horizontal="left"/>
    </xf>
  </cellXfs>
  <cellStyles count="2">
    <cellStyle name="Milliers"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2095500</xdr:colOff>
      <xdr:row>3</xdr:row>
      <xdr:rowOff>19050</xdr:rowOff>
    </xdr:from>
    <xdr:to>
      <xdr:col>4</xdr:col>
      <xdr:colOff>563017</xdr:colOff>
      <xdr:row>6</xdr:row>
      <xdr:rowOff>19050</xdr:rowOff>
    </xdr:to>
    <xdr:pic>
      <xdr:nvPicPr>
        <xdr:cNvPr id="3" name="Image 2" descr="Logo EHEC.bmp"/>
        <xdr:cNvPicPr>
          <a:picLocks noChangeAspect="1"/>
        </xdr:cNvPicPr>
      </xdr:nvPicPr>
      <xdr:blipFill>
        <a:blip xmlns:r="http://schemas.openxmlformats.org/officeDocument/2006/relationships" r:embed="rId1" cstate="print"/>
        <a:stretch>
          <a:fillRect/>
        </a:stretch>
      </xdr:blipFill>
      <xdr:spPr>
        <a:xfrm>
          <a:off x="2143125" y="590550"/>
          <a:ext cx="1382167" cy="742950"/>
        </a:xfrm>
        <a:prstGeom prst="rect">
          <a:avLst/>
        </a:prstGeom>
      </xdr:spPr>
    </xdr:pic>
    <xdr:clientData/>
  </xdr:twoCellAnchor>
  <xdr:twoCellAnchor>
    <xdr:from>
      <xdr:col>2</xdr:col>
      <xdr:colOff>742950</xdr:colOff>
      <xdr:row>16</xdr:row>
      <xdr:rowOff>142875</xdr:rowOff>
    </xdr:from>
    <xdr:to>
      <xdr:col>8</xdr:col>
      <xdr:colOff>190500</xdr:colOff>
      <xdr:row>30</xdr:row>
      <xdr:rowOff>57150</xdr:rowOff>
    </xdr:to>
    <xdr:grpSp>
      <xdr:nvGrpSpPr>
        <xdr:cNvPr id="1025" name="Group 1"/>
        <xdr:cNvGrpSpPr>
          <a:grpSpLocks/>
        </xdr:cNvGrpSpPr>
      </xdr:nvGrpSpPr>
      <xdr:grpSpPr bwMode="auto">
        <a:xfrm>
          <a:off x="990600" y="3752850"/>
          <a:ext cx="4381500" cy="2714625"/>
          <a:chOff x="2160" y="10650"/>
          <a:chExt cx="6900" cy="4275"/>
        </a:xfrm>
      </xdr:grpSpPr>
      <xdr:sp macro="" textlink="">
        <xdr:nvSpPr>
          <xdr:cNvPr id="1026" name="AutoShape 2"/>
          <xdr:cNvSpPr>
            <a:spLocks noChangeArrowheads="1"/>
          </xdr:cNvSpPr>
        </xdr:nvSpPr>
        <xdr:spPr bwMode="auto">
          <a:xfrm>
            <a:off x="2520" y="10650"/>
            <a:ext cx="1905" cy="525"/>
          </a:xfrm>
          <a:prstGeom prst="roundRect">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pPr algn="ctr" rtl="0">
              <a:defRPr sz="1000"/>
            </a:pPr>
            <a:r>
              <a:rPr lang="fr-FR" sz="1200" b="0" i="0" u="none" strike="noStrike" baseline="0">
                <a:solidFill>
                  <a:srgbClr val="000000"/>
                </a:solidFill>
                <a:latin typeface="Times New Roman"/>
                <a:cs typeface="Times New Roman"/>
              </a:rPr>
              <a:t>Réalisations</a:t>
            </a:r>
          </a:p>
          <a:p>
            <a:pPr algn="l" rtl="0">
              <a:defRPr sz="1000"/>
            </a:pPr>
            <a:endParaRPr lang="fr-FR" sz="1200" b="0" i="0" u="none" strike="noStrike" baseline="0">
              <a:solidFill>
                <a:srgbClr val="000000"/>
              </a:solidFill>
              <a:latin typeface="Times New Roman"/>
              <a:cs typeface="Times New Roman"/>
            </a:endParaRPr>
          </a:p>
        </xdr:txBody>
      </xdr:sp>
      <xdr:sp macro="" textlink="">
        <xdr:nvSpPr>
          <xdr:cNvPr id="1027" name="AutoShape 3"/>
          <xdr:cNvSpPr>
            <a:spLocks noChangeArrowheads="1"/>
          </xdr:cNvSpPr>
        </xdr:nvSpPr>
        <xdr:spPr bwMode="auto">
          <a:xfrm>
            <a:off x="6780" y="10740"/>
            <a:ext cx="1905" cy="525"/>
          </a:xfrm>
          <a:prstGeom prst="roundRect">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pPr algn="ctr" rtl="0">
              <a:defRPr sz="1000"/>
            </a:pPr>
            <a:r>
              <a:rPr lang="fr-FR" sz="1200" b="0" i="0" u="none" strike="noStrike" baseline="0">
                <a:solidFill>
                  <a:srgbClr val="000000"/>
                </a:solidFill>
                <a:latin typeface="Times New Roman"/>
                <a:cs typeface="Times New Roman"/>
              </a:rPr>
              <a:t>Prévisions</a:t>
            </a:r>
          </a:p>
          <a:p>
            <a:pPr algn="l" rtl="0">
              <a:defRPr sz="1000"/>
            </a:pPr>
            <a:endParaRPr lang="fr-FR" sz="1200" b="0" i="0" u="none" strike="noStrike" baseline="0">
              <a:solidFill>
                <a:srgbClr val="000000"/>
              </a:solidFill>
              <a:latin typeface="Times New Roman"/>
              <a:cs typeface="Times New Roman"/>
            </a:endParaRPr>
          </a:p>
        </xdr:txBody>
      </xdr:sp>
      <xdr:sp macro="" textlink="">
        <xdr:nvSpPr>
          <xdr:cNvPr id="1028" name="AutoShape 4"/>
          <xdr:cNvSpPr>
            <a:spLocks noChangeArrowheads="1"/>
          </xdr:cNvSpPr>
        </xdr:nvSpPr>
        <xdr:spPr bwMode="auto">
          <a:xfrm>
            <a:off x="4710" y="11715"/>
            <a:ext cx="1905" cy="525"/>
          </a:xfrm>
          <a:prstGeom prst="roundRect">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pPr algn="ctr" rtl="0">
              <a:defRPr sz="1000"/>
            </a:pPr>
            <a:r>
              <a:rPr lang="fr-FR" sz="1200" b="0" i="0" u="none" strike="noStrike" baseline="0">
                <a:solidFill>
                  <a:srgbClr val="000000"/>
                </a:solidFill>
                <a:latin typeface="Times New Roman"/>
                <a:cs typeface="Times New Roman"/>
              </a:rPr>
              <a:t>Ecarts</a:t>
            </a:r>
          </a:p>
          <a:p>
            <a:pPr algn="ctr" rtl="0">
              <a:defRPr sz="1000"/>
            </a:pPr>
            <a:endParaRPr lang="fr-FR" sz="1200" b="0" i="0" u="none" strike="noStrike" baseline="0">
              <a:solidFill>
                <a:srgbClr val="000000"/>
              </a:solidFill>
              <a:latin typeface="Times New Roman"/>
              <a:cs typeface="Times New Roman"/>
            </a:endParaRPr>
          </a:p>
        </xdr:txBody>
      </xdr:sp>
      <xdr:sp macro="" textlink="">
        <xdr:nvSpPr>
          <xdr:cNvPr id="1029" name="AutoShape 5"/>
          <xdr:cNvSpPr>
            <a:spLocks noChangeArrowheads="1"/>
          </xdr:cNvSpPr>
        </xdr:nvSpPr>
        <xdr:spPr bwMode="auto">
          <a:xfrm>
            <a:off x="4710" y="12705"/>
            <a:ext cx="1905" cy="900"/>
          </a:xfrm>
          <a:prstGeom prst="roundRect">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pPr algn="ctr" rtl="0">
              <a:defRPr sz="1000"/>
            </a:pPr>
            <a:r>
              <a:rPr lang="fr-FR" sz="1200" b="0" i="0" u="none" strike="noStrike" baseline="0">
                <a:solidFill>
                  <a:srgbClr val="000000"/>
                </a:solidFill>
                <a:latin typeface="Times New Roman"/>
                <a:cs typeface="Times New Roman"/>
              </a:rPr>
              <a:t>Recherche des causes</a:t>
            </a:r>
          </a:p>
          <a:p>
            <a:pPr algn="l" rtl="0">
              <a:defRPr sz="1000"/>
            </a:pPr>
            <a:endParaRPr lang="fr-FR" sz="1200" b="0" i="0" u="none" strike="noStrike" baseline="0">
              <a:solidFill>
                <a:srgbClr val="000000"/>
              </a:solidFill>
              <a:latin typeface="Times New Roman"/>
              <a:cs typeface="Times New Roman"/>
            </a:endParaRPr>
          </a:p>
        </xdr:txBody>
      </xdr:sp>
      <xdr:sp macro="" textlink="">
        <xdr:nvSpPr>
          <xdr:cNvPr id="1030" name="AutoShape 6"/>
          <xdr:cNvSpPr>
            <a:spLocks noChangeArrowheads="1"/>
          </xdr:cNvSpPr>
        </xdr:nvSpPr>
        <xdr:spPr bwMode="auto">
          <a:xfrm>
            <a:off x="6780" y="14085"/>
            <a:ext cx="1905" cy="840"/>
          </a:xfrm>
          <a:prstGeom prst="roundRect">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pPr algn="ctr" rtl="0">
              <a:defRPr sz="1000"/>
            </a:pPr>
            <a:r>
              <a:rPr lang="fr-FR" sz="1200" b="0" i="0" u="none" strike="noStrike" baseline="0">
                <a:solidFill>
                  <a:srgbClr val="000000"/>
                </a:solidFill>
                <a:latin typeface="Times New Roman"/>
                <a:cs typeface="Times New Roman"/>
              </a:rPr>
              <a:t>Ajuster les prévisions</a:t>
            </a:r>
          </a:p>
          <a:p>
            <a:pPr algn="l" rtl="0">
              <a:defRPr sz="1000"/>
            </a:pPr>
            <a:endParaRPr lang="fr-FR" sz="1200" b="0" i="0" u="none" strike="noStrike" baseline="0">
              <a:solidFill>
                <a:srgbClr val="000000"/>
              </a:solidFill>
              <a:latin typeface="Times New Roman"/>
              <a:cs typeface="Times New Roman"/>
            </a:endParaRPr>
          </a:p>
        </xdr:txBody>
      </xdr:sp>
      <xdr:sp macro="" textlink="">
        <xdr:nvSpPr>
          <xdr:cNvPr id="1031" name="AutoShape 7"/>
          <xdr:cNvSpPr>
            <a:spLocks noChangeArrowheads="1"/>
          </xdr:cNvSpPr>
        </xdr:nvSpPr>
        <xdr:spPr bwMode="auto">
          <a:xfrm>
            <a:off x="2520" y="14010"/>
            <a:ext cx="1905" cy="915"/>
          </a:xfrm>
          <a:prstGeom prst="roundRect">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pPr algn="ctr" rtl="0">
              <a:defRPr sz="1000"/>
            </a:pPr>
            <a:r>
              <a:rPr lang="fr-FR" sz="1200" b="0" i="0" u="none" strike="noStrike" baseline="0">
                <a:solidFill>
                  <a:srgbClr val="000000"/>
                </a:solidFill>
                <a:latin typeface="Times New Roman"/>
                <a:cs typeface="Times New Roman"/>
              </a:rPr>
              <a:t>Actions correctives</a:t>
            </a:r>
          </a:p>
          <a:p>
            <a:pPr algn="l" rtl="0">
              <a:defRPr sz="1000"/>
            </a:pPr>
            <a:endParaRPr lang="fr-FR" sz="1200" b="0" i="0" u="none" strike="noStrike" baseline="0">
              <a:solidFill>
                <a:srgbClr val="000000"/>
              </a:solidFill>
              <a:latin typeface="Times New Roman"/>
              <a:cs typeface="Times New Roman"/>
            </a:endParaRPr>
          </a:p>
        </xdr:txBody>
      </xdr:sp>
      <xdr:cxnSp macro="">
        <xdr:nvCxnSpPr>
          <xdr:cNvPr id="1032" name="AutoShape 8"/>
          <xdr:cNvCxnSpPr>
            <a:cxnSpLocks noChangeShapeType="1"/>
          </xdr:cNvCxnSpPr>
        </xdr:nvCxnSpPr>
        <xdr:spPr bwMode="auto">
          <a:xfrm>
            <a:off x="7710" y="11265"/>
            <a:ext cx="0" cy="735"/>
          </a:xfrm>
          <a:prstGeom prst="straightConnector1">
            <a:avLst/>
          </a:prstGeom>
          <a:noFill/>
          <a:ln w="9525">
            <a:solidFill>
              <a:srgbClr val="000000"/>
            </a:solidFill>
            <a:round/>
            <a:headEnd/>
            <a:tailEnd/>
          </a:ln>
        </xdr:spPr>
      </xdr:cxnSp>
      <xdr:cxnSp macro="">
        <xdr:nvCxnSpPr>
          <xdr:cNvPr id="1033" name="AutoShape 9"/>
          <xdr:cNvCxnSpPr>
            <a:cxnSpLocks noChangeShapeType="1"/>
          </xdr:cNvCxnSpPr>
        </xdr:nvCxnSpPr>
        <xdr:spPr bwMode="auto">
          <a:xfrm flipH="1">
            <a:off x="6615" y="12000"/>
            <a:ext cx="1095" cy="0"/>
          </a:xfrm>
          <a:prstGeom prst="straightConnector1">
            <a:avLst/>
          </a:prstGeom>
          <a:noFill/>
          <a:ln w="9525">
            <a:solidFill>
              <a:srgbClr val="000000"/>
            </a:solidFill>
            <a:round/>
            <a:headEnd/>
            <a:tailEnd type="stealth" w="med" len="med"/>
          </a:ln>
        </xdr:spPr>
      </xdr:cxnSp>
      <xdr:cxnSp macro="">
        <xdr:nvCxnSpPr>
          <xdr:cNvPr id="1034" name="AutoShape 10"/>
          <xdr:cNvCxnSpPr>
            <a:cxnSpLocks noChangeShapeType="1"/>
          </xdr:cNvCxnSpPr>
        </xdr:nvCxnSpPr>
        <xdr:spPr bwMode="auto">
          <a:xfrm>
            <a:off x="3390" y="11175"/>
            <a:ext cx="0" cy="765"/>
          </a:xfrm>
          <a:prstGeom prst="straightConnector1">
            <a:avLst/>
          </a:prstGeom>
          <a:noFill/>
          <a:ln w="9525">
            <a:solidFill>
              <a:srgbClr val="000000"/>
            </a:solidFill>
            <a:round/>
            <a:headEnd/>
            <a:tailEnd/>
          </a:ln>
        </xdr:spPr>
      </xdr:cxnSp>
      <xdr:cxnSp macro="">
        <xdr:nvCxnSpPr>
          <xdr:cNvPr id="1035" name="AutoShape 11"/>
          <xdr:cNvCxnSpPr>
            <a:cxnSpLocks noChangeShapeType="1"/>
          </xdr:cNvCxnSpPr>
        </xdr:nvCxnSpPr>
        <xdr:spPr bwMode="auto">
          <a:xfrm>
            <a:off x="3390" y="11937"/>
            <a:ext cx="1320" cy="0"/>
          </a:xfrm>
          <a:prstGeom prst="straightConnector1">
            <a:avLst/>
          </a:prstGeom>
          <a:noFill/>
          <a:ln w="9525">
            <a:solidFill>
              <a:srgbClr val="000000"/>
            </a:solidFill>
            <a:round/>
            <a:headEnd/>
            <a:tailEnd type="stealth" w="med" len="med"/>
          </a:ln>
        </xdr:spPr>
      </xdr:cxnSp>
      <xdr:cxnSp macro="">
        <xdr:nvCxnSpPr>
          <xdr:cNvPr id="1036" name="AutoShape 12"/>
          <xdr:cNvCxnSpPr>
            <a:cxnSpLocks noChangeShapeType="1"/>
          </xdr:cNvCxnSpPr>
        </xdr:nvCxnSpPr>
        <xdr:spPr bwMode="auto">
          <a:xfrm>
            <a:off x="5700" y="12240"/>
            <a:ext cx="0" cy="465"/>
          </a:xfrm>
          <a:prstGeom prst="straightConnector1">
            <a:avLst/>
          </a:prstGeom>
          <a:noFill/>
          <a:ln w="9525">
            <a:solidFill>
              <a:srgbClr val="000000"/>
            </a:solidFill>
            <a:round/>
            <a:headEnd/>
            <a:tailEnd type="stealth" w="med" len="med"/>
          </a:ln>
        </xdr:spPr>
      </xdr:cxnSp>
      <xdr:cxnSp macro="">
        <xdr:nvCxnSpPr>
          <xdr:cNvPr id="1037" name="AutoShape 13"/>
          <xdr:cNvCxnSpPr>
            <a:cxnSpLocks noChangeShapeType="1"/>
          </xdr:cNvCxnSpPr>
        </xdr:nvCxnSpPr>
        <xdr:spPr bwMode="auto">
          <a:xfrm>
            <a:off x="5700" y="13605"/>
            <a:ext cx="0" cy="960"/>
          </a:xfrm>
          <a:prstGeom prst="straightConnector1">
            <a:avLst/>
          </a:prstGeom>
          <a:noFill/>
          <a:ln w="9525">
            <a:solidFill>
              <a:srgbClr val="000000"/>
            </a:solidFill>
            <a:round/>
            <a:headEnd/>
            <a:tailEnd/>
          </a:ln>
        </xdr:spPr>
      </xdr:cxnSp>
      <xdr:cxnSp macro="">
        <xdr:nvCxnSpPr>
          <xdr:cNvPr id="1038" name="AutoShape 14"/>
          <xdr:cNvCxnSpPr>
            <a:cxnSpLocks noChangeShapeType="1"/>
          </xdr:cNvCxnSpPr>
        </xdr:nvCxnSpPr>
        <xdr:spPr bwMode="auto">
          <a:xfrm>
            <a:off x="5700" y="14565"/>
            <a:ext cx="1080" cy="0"/>
          </a:xfrm>
          <a:prstGeom prst="straightConnector1">
            <a:avLst/>
          </a:prstGeom>
          <a:noFill/>
          <a:ln w="9525">
            <a:solidFill>
              <a:srgbClr val="000000"/>
            </a:solidFill>
            <a:round/>
            <a:headEnd/>
            <a:tailEnd type="stealth" w="med" len="med"/>
          </a:ln>
        </xdr:spPr>
      </xdr:cxnSp>
      <xdr:cxnSp macro="">
        <xdr:nvCxnSpPr>
          <xdr:cNvPr id="1039" name="AutoShape 15"/>
          <xdr:cNvCxnSpPr>
            <a:cxnSpLocks noChangeShapeType="1"/>
          </xdr:cNvCxnSpPr>
        </xdr:nvCxnSpPr>
        <xdr:spPr bwMode="auto">
          <a:xfrm flipH="1">
            <a:off x="4425" y="14565"/>
            <a:ext cx="1275" cy="0"/>
          </a:xfrm>
          <a:prstGeom prst="straightConnector1">
            <a:avLst/>
          </a:prstGeom>
          <a:noFill/>
          <a:ln w="9525">
            <a:solidFill>
              <a:srgbClr val="000000"/>
            </a:solidFill>
            <a:round/>
            <a:headEnd/>
            <a:tailEnd type="stealth" w="med" len="med"/>
          </a:ln>
        </xdr:spPr>
      </xdr:cxnSp>
      <xdr:cxnSp macro="">
        <xdr:nvCxnSpPr>
          <xdr:cNvPr id="1040" name="AutoShape 16"/>
          <xdr:cNvCxnSpPr>
            <a:cxnSpLocks noChangeShapeType="1"/>
          </xdr:cNvCxnSpPr>
        </xdr:nvCxnSpPr>
        <xdr:spPr bwMode="auto">
          <a:xfrm flipH="1">
            <a:off x="2160" y="14565"/>
            <a:ext cx="360" cy="0"/>
          </a:xfrm>
          <a:prstGeom prst="straightConnector1">
            <a:avLst/>
          </a:prstGeom>
          <a:noFill/>
          <a:ln w="9525">
            <a:solidFill>
              <a:srgbClr val="000000"/>
            </a:solidFill>
            <a:round/>
            <a:headEnd/>
            <a:tailEnd/>
          </a:ln>
        </xdr:spPr>
      </xdr:cxnSp>
      <xdr:cxnSp macro="">
        <xdr:nvCxnSpPr>
          <xdr:cNvPr id="1041" name="AutoShape 17"/>
          <xdr:cNvCxnSpPr>
            <a:cxnSpLocks noChangeShapeType="1"/>
          </xdr:cNvCxnSpPr>
        </xdr:nvCxnSpPr>
        <xdr:spPr bwMode="auto">
          <a:xfrm flipV="1">
            <a:off x="2160" y="10935"/>
            <a:ext cx="0" cy="3630"/>
          </a:xfrm>
          <a:prstGeom prst="straightConnector1">
            <a:avLst/>
          </a:prstGeom>
          <a:noFill/>
          <a:ln w="9525">
            <a:solidFill>
              <a:srgbClr val="000000"/>
            </a:solidFill>
            <a:round/>
            <a:headEnd/>
            <a:tailEnd/>
          </a:ln>
        </xdr:spPr>
      </xdr:cxnSp>
      <xdr:cxnSp macro="">
        <xdr:nvCxnSpPr>
          <xdr:cNvPr id="1042" name="AutoShape 18"/>
          <xdr:cNvCxnSpPr>
            <a:cxnSpLocks noChangeShapeType="1"/>
          </xdr:cNvCxnSpPr>
        </xdr:nvCxnSpPr>
        <xdr:spPr bwMode="auto">
          <a:xfrm>
            <a:off x="2160" y="10935"/>
            <a:ext cx="360" cy="0"/>
          </a:xfrm>
          <a:prstGeom prst="straightConnector1">
            <a:avLst/>
          </a:prstGeom>
          <a:noFill/>
          <a:ln w="9525">
            <a:solidFill>
              <a:srgbClr val="000000"/>
            </a:solidFill>
            <a:round/>
            <a:headEnd/>
            <a:tailEnd type="stealth" w="med" len="med"/>
          </a:ln>
        </xdr:spPr>
      </xdr:cxnSp>
      <xdr:cxnSp macro="">
        <xdr:nvCxnSpPr>
          <xdr:cNvPr id="1043" name="AutoShape 19"/>
          <xdr:cNvCxnSpPr>
            <a:cxnSpLocks noChangeShapeType="1"/>
          </xdr:cNvCxnSpPr>
        </xdr:nvCxnSpPr>
        <xdr:spPr bwMode="auto">
          <a:xfrm>
            <a:off x="8685" y="14565"/>
            <a:ext cx="375" cy="0"/>
          </a:xfrm>
          <a:prstGeom prst="straightConnector1">
            <a:avLst/>
          </a:prstGeom>
          <a:noFill/>
          <a:ln w="9525">
            <a:solidFill>
              <a:srgbClr val="000000"/>
            </a:solidFill>
            <a:round/>
            <a:headEnd/>
            <a:tailEnd/>
          </a:ln>
        </xdr:spPr>
      </xdr:cxnSp>
      <xdr:cxnSp macro="">
        <xdr:nvCxnSpPr>
          <xdr:cNvPr id="1044" name="AutoShape 20"/>
          <xdr:cNvCxnSpPr>
            <a:cxnSpLocks noChangeShapeType="1"/>
          </xdr:cNvCxnSpPr>
        </xdr:nvCxnSpPr>
        <xdr:spPr bwMode="auto">
          <a:xfrm flipV="1">
            <a:off x="9060" y="10935"/>
            <a:ext cx="0" cy="3630"/>
          </a:xfrm>
          <a:prstGeom prst="straightConnector1">
            <a:avLst/>
          </a:prstGeom>
          <a:noFill/>
          <a:ln w="9525">
            <a:solidFill>
              <a:srgbClr val="000000"/>
            </a:solidFill>
            <a:round/>
            <a:headEnd/>
            <a:tailEnd/>
          </a:ln>
        </xdr:spPr>
      </xdr:cxnSp>
      <xdr:cxnSp macro="">
        <xdr:nvCxnSpPr>
          <xdr:cNvPr id="1045" name="AutoShape 21"/>
          <xdr:cNvCxnSpPr>
            <a:cxnSpLocks noChangeShapeType="1"/>
          </xdr:cNvCxnSpPr>
        </xdr:nvCxnSpPr>
        <xdr:spPr bwMode="auto">
          <a:xfrm flipH="1">
            <a:off x="8685" y="10935"/>
            <a:ext cx="375" cy="0"/>
          </a:xfrm>
          <a:prstGeom prst="straightConnector1">
            <a:avLst/>
          </a:prstGeom>
          <a:noFill/>
          <a:ln w="9525">
            <a:solidFill>
              <a:srgbClr val="000000"/>
            </a:solidFill>
            <a:round/>
            <a:headEnd/>
            <a:tailEnd type="stealth" w="med" len="med"/>
          </a:ln>
        </xdr:spPr>
      </xdr:cxnSp>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ersonnalisé 1">
      <a:majorFont>
        <a:latin typeface="Times New Roman"/>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K113"/>
  <sheetViews>
    <sheetView tabSelected="1" topLeftCell="A100" workbookViewId="0">
      <selection activeCell="L115" sqref="L115"/>
    </sheetView>
  </sheetViews>
  <sheetFormatPr baseColWidth="10" defaultColWidth="10.875" defaultRowHeight="15.75"/>
  <cols>
    <col min="1" max="1" width="0.375" style="1" customWidth="1"/>
    <col min="2" max="2" width="2.875" style="1" customWidth="1"/>
    <col min="3" max="3" width="22.25" style="1" customWidth="1"/>
    <col min="4" max="9" width="8.5" style="1" customWidth="1"/>
    <col min="10" max="10" width="9.625" style="1" customWidth="1"/>
    <col min="11" max="16384" width="10.875" style="1"/>
  </cols>
  <sheetData>
    <row r="1" spans="2:10" ht="8.25" customHeight="1" thickBot="1"/>
    <row r="2" spans="2:10" ht="21" thickBot="1">
      <c r="B2" s="79" t="s">
        <v>7</v>
      </c>
      <c r="C2" s="80"/>
      <c r="D2" s="80"/>
      <c r="E2" s="80"/>
      <c r="F2" s="80"/>
      <c r="G2" s="80"/>
      <c r="H2" s="80"/>
      <c r="I2" s="80"/>
      <c r="J2" s="81"/>
    </row>
    <row r="4" spans="2:10" ht="18.75">
      <c r="B4" s="5" t="s">
        <v>2</v>
      </c>
      <c r="C4" s="4"/>
      <c r="G4" s="4" t="s">
        <v>0</v>
      </c>
      <c r="H4" s="4"/>
      <c r="I4" s="4"/>
    </row>
    <row r="5" spans="2:10" ht="18.75">
      <c r="B5" s="5" t="s">
        <v>3</v>
      </c>
      <c r="C5" s="4"/>
      <c r="G5" s="4" t="s">
        <v>1</v>
      </c>
      <c r="H5" s="4"/>
      <c r="I5" s="4"/>
    </row>
    <row r="6" spans="2:10" ht="18.75">
      <c r="B6" s="5" t="s">
        <v>6</v>
      </c>
      <c r="C6" s="4"/>
      <c r="G6" s="4" t="s">
        <v>8</v>
      </c>
      <c r="H6" s="4"/>
      <c r="I6" s="4"/>
    </row>
    <row r="7" spans="2:10" ht="18" customHeight="1" thickBot="1"/>
    <row r="8" spans="2:10" ht="27" customHeight="1" thickBot="1">
      <c r="B8" s="82" t="s">
        <v>44</v>
      </c>
      <c r="C8" s="83"/>
      <c r="D8" s="83"/>
      <c r="E8" s="83"/>
      <c r="F8" s="83"/>
      <c r="G8" s="83"/>
      <c r="H8" s="83"/>
      <c r="I8" s="83"/>
      <c r="J8" s="84"/>
    </row>
    <row r="9" spans="2:10" ht="11.25" customHeight="1" thickBot="1"/>
    <row r="10" spans="2:10" ht="20.100000000000001" customHeight="1" thickBot="1">
      <c r="B10" s="67" t="s">
        <v>46</v>
      </c>
      <c r="C10" s="68"/>
      <c r="D10" s="68"/>
      <c r="E10" s="68"/>
      <c r="F10" s="68"/>
      <c r="G10" s="68"/>
      <c r="H10" s="68"/>
      <c r="I10" s="68"/>
      <c r="J10" s="69"/>
    </row>
    <row r="11" spans="2:10" ht="6.75" customHeight="1"/>
    <row r="12" spans="2:10" ht="35.25" customHeight="1">
      <c r="B12" s="85" t="s">
        <v>47</v>
      </c>
      <c r="C12" s="85"/>
      <c r="D12" s="85"/>
      <c r="E12" s="85"/>
      <c r="F12" s="85"/>
      <c r="G12" s="85"/>
      <c r="H12" s="85"/>
      <c r="I12" s="85"/>
      <c r="J12" s="85"/>
    </row>
    <row r="13" spans="2:10" ht="18" customHeight="1">
      <c r="B13" s="85" t="s">
        <v>48</v>
      </c>
      <c r="C13" s="85"/>
      <c r="D13" s="85"/>
      <c r="E13" s="85"/>
      <c r="F13" s="85"/>
      <c r="G13" s="85"/>
      <c r="H13" s="85"/>
      <c r="I13" s="85"/>
      <c r="J13" s="85"/>
    </row>
    <row r="14" spans="2:10" ht="15.95" customHeight="1">
      <c r="B14" s="86" t="s">
        <v>49</v>
      </c>
      <c r="C14" s="86"/>
      <c r="D14" s="86"/>
      <c r="E14" s="86"/>
      <c r="F14" s="86"/>
      <c r="G14" s="86"/>
      <c r="H14" s="86"/>
      <c r="I14" s="86"/>
      <c r="J14" s="86"/>
    </row>
    <row r="15" spans="2:10" ht="15.95" customHeight="1">
      <c r="B15" s="86" t="s">
        <v>50</v>
      </c>
      <c r="C15" s="86"/>
      <c r="D15" s="86"/>
      <c r="E15" s="86"/>
      <c r="F15" s="86"/>
      <c r="G15" s="86"/>
      <c r="H15" s="86"/>
      <c r="I15" s="86"/>
      <c r="J15" s="86"/>
    </row>
    <row r="16" spans="2:10" ht="15.95" customHeight="1">
      <c r="B16" s="86" t="s">
        <v>51</v>
      </c>
      <c r="C16" s="86"/>
      <c r="D16" s="86"/>
      <c r="E16" s="86"/>
      <c r="F16" s="86"/>
      <c r="G16" s="86"/>
      <c r="H16" s="86"/>
      <c r="I16" s="86"/>
      <c r="J16" s="86"/>
    </row>
    <row r="17" spans="2:10" ht="15.95" customHeight="1"/>
    <row r="18" spans="2:10" ht="15.95" customHeight="1"/>
    <row r="19" spans="2:10" ht="15.95" customHeight="1"/>
    <row r="20" spans="2:10" ht="15.95" customHeight="1"/>
    <row r="21" spans="2:10" ht="15.95" customHeight="1"/>
    <row r="22" spans="2:10" ht="15.95" customHeight="1"/>
    <row r="23" spans="2:10" ht="15.95" customHeight="1"/>
    <row r="24" spans="2:10" ht="15.95" customHeight="1"/>
    <row r="25" spans="2:10" ht="15.95" customHeight="1"/>
    <row r="26" spans="2:10" ht="15.95" customHeight="1"/>
    <row r="27" spans="2:10" ht="15.95" customHeight="1"/>
    <row r="28" spans="2:10" ht="15.95" customHeight="1"/>
    <row r="29" spans="2:10" ht="15.95" customHeight="1"/>
    <row r="30" spans="2:10" ht="15.95" customHeight="1"/>
    <row r="31" spans="2:10" ht="15.95" customHeight="1"/>
    <row r="32" spans="2:10" ht="82.5" customHeight="1">
      <c r="B32" s="85" t="s">
        <v>52</v>
      </c>
      <c r="C32" s="85"/>
      <c r="D32" s="85"/>
      <c r="E32" s="85"/>
      <c r="F32" s="85"/>
      <c r="G32" s="85"/>
      <c r="H32" s="85"/>
      <c r="I32" s="85"/>
      <c r="J32" s="85"/>
    </row>
    <row r="33" spans="2:11" ht="15.95" customHeight="1" thickBot="1"/>
    <row r="34" spans="2:11" ht="20.100000000000001" customHeight="1" thickBot="1">
      <c r="B34" s="67" t="s">
        <v>45</v>
      </c>
      <c r="C34" s="68"/>
      <c r="D34" s="68"/>
      <c r="E34" s="68"/>
      <c r="F34" s="68"/>
      <c r="G34" s="68"/>
      <c r="H34" s="68"/>
      <c r="I34" s="68"/>
      <c r="J34" s="69"/>
    </row>
    <row r="35" spans="2:11" ht="15.95" customHeight="1" thickBot="1"/>
    <row r="36" spans="2:11" ht="20.100000000000001" customHeight="1" thickBot="1">
      <c r="B36" s="70" t="s">
        <v>53</v>
      </c>
      <c r="C36" s="71"/>
      <c r="D36" s="71"/>
      <c r="E36" s="71"/>
      <c r="F36" s="71"/>
      <c r="G36" s="71"/>
      <c r="H36" s="71"/>
      <c r="I36" s="71"/>
      <c r="J36" s="72"/>
    </row>
    <row r="37" spans="2:11" ht="15.95" customHeight="1" thickBot="1"/>
    <row r="38" spans="2:11" ht="20.100000000000001" customHeight="1" thickBot="1">
      <c r="D38" s="42" t="s">
        <v>10</v>
      </c>
      <c r="E38" s="43" t="s">
        <v>11</v>
      </c>
      <c r="F38" s="43" t="s">
        <v>12</v>
      </c>
      <c r="G38" s="43" t="s">
        <v>13</v>
      </c>
      <c r="H38" s="43" t="s">
        <v>14</v>
      </c>
      <c r="I38" s="44" t="s">
        <v>15</v>
      </c>
    </row>
    <row r="39" spans="2:11" ht="20.100000000000001" customHeight="1">
      <c r="B39" s="73"/>
      <c r="C39" s="2" t="s">
        <v>4</v>
      </c>
      <c r="D39" s="40">
        <v>95000</v>
      </c>
      <c r="E39" s="14">
        <v>54000</v>
      </c>
      <c r="F39" s="14">
        <v>108000</v>
      </c>
      <c r="G39" s="14">
        <v>79000</v>
      </c>
      <c r="H39" s="14">
        <v>79000</v>
      </c>
      <c r="I39" s="41">
        <v>35000</v>
      </c>
    </row>
    <row r="40" spans="2:11" ht="20.100000000000001" customHeight="1" thickBot="1">
      <c r="B40" s="73"/>
      <c r="C40" s="3" t="s">
        <v>43</v>
      </c>
      <c r="D40" s="45">
        <f>D39*0.17</f>
        <v>16150.000000000002</v>
      </c>
      <c r="E40" s="46">
        <f t="shared" ref="E40:I40" si="0">E39*0.17</f>
        <v>9180</v>
      </c>
      <c r="F40" s="46">
        <f t="shared" si="0"/>
        <v>18360</v>
      </c>
      <c r="G40" s="46">
        <f t="shared" si="0"/>
        <v>13430.000000000002</v>
      </c>
      <c r="H40" s="46">
        <f t="shared" si="0"/>
        <v>13430.000000000002</v>
      </c>
      <c r="I40" s="47">
        <f t="shared" si="0"/>
        <v>5950</v>
      </c>
      <c r="K40" s="8"/>
    </row>
    <row r="41" spans="2:11" ht="20.100000000000001" customHeight="1" thickBot="1">
      <c r="B41" s="73"/>
      <c r="C41" s="7" t="s">
        <v>5</v>
      </c>
      <c r="D41" s="48">
        <f>D39+D40</f>
        <v>111150</v>
      </c>
      <c r="E41" s="49">
        <f t="shared" ref="E41:I41" si="1">E39+E40</f>
        <v>63180</v>
      </c>
      <c r="F41" s="49">
        <f t="shared" si="1"/>
        <v>126360</v>
      </c>
      <c r="G41" s="49">
        <f t="shared" si="1"/>
        <v>92430</v>
      </c>
      <c r="H41" s="49">
        <f t="shared" si="1"/>
        <v>92430</v>
      </c>
      <c r="I41" s="50">
        <f t="shared" si="1"/>
        <v>40950</v>
      </c>
    </row>
    <row r="42" spans="2:11" ht="15.95" customHeight="1" thickBot="1"/>
    <row r="43" spans="2:11" ht="20.100000000000001" customHeight="1" thickBot="1">
      <c r="B43" s="67" t="s">
        <v>56</v>
      </c>
      <c r="C43" s="68"/>
      <c r="D43" s="68"/>
      <c r="E43" s="68"/>
      <c r="F43" s="68"/>
      <c r="G43" s="68"/>
      <c r="H43" s="68"/>
      <c r="I43" s="68"/>
      <c r="J43" s="69"/>
    </row>
    <row r="44" spans="2:11" ht="15.95" customHeight="1" thickBot="1"/>
    <row r="45" spans="2:11" ht="20.100000000000001" customHeight="1" thickBot="1">
      <c r="D45" s="10" t="s">
        <v>10</v>
      </c>
      <c r="E45" s="11" t="s">
        <v>11</v>
      </c>
      <c r="F45" s="11" t="s">
        <v>12</v>
      </c>
      <c r="G45" s="11" t="s">
        <v>13</v>
      </c>
      <c r="H45" s="11" t="s">
        <v>14</v>
      </c>
      <c r="I45" s="29" t="s">
        <v>15</v>
      </c>
      <c r="J45" s="12" t="s">
        <v>9</v>
      </c>
    </row>
    <row r="46" spans="2:11" ht="20.100000000000001" customHeight="1" thickBot="1">
      <c r="C46" s="26" t="s">
        <v>5</v>
      </c>
      <c r="D46" s="30">
        <f>D41</f>
        <v>111150</v>
      </c>
      <c r="E46" s="15">
        <f t="shared" ref="E46:I46" si="2">E41</f>
        <v>63180</v>
      </c>
      <c r="F46" s="15">
        <f t="shared" si="2"/>
        <v>126360</v>
      </c>
      <c r="G46" s="15">
        <f t="shared" si="2"/>
        <v>92430</v>
      </c>
      <c r="H46" s="15">
        <f t="shared" si="2"/>
        <v>92430</v>
      </c>
      <c r="I46" s="31">
        <f t="shared" si="2"/>
        <v>40950</v>
      </c>
      <c r="J46" s="23"/>
    </row>
    <row r="47" spans="2:11" ht="20.100000000000001" customHeight="1">
      <c r="B47" s="76" t="s">
        <v>18</v>
      </c>
      <c r="C47" s="2" t="s">
        <v>16</v>
      </c>
      <c r="D47" s="32">
        <f>D46*0.5</f>
        <v>55575</v>
      </c>
      <c r="E47" s="16"/>
      <c r="F47" s="16"/>
      <c r="G47" s="16"/>
      <c r="H47" s="16"/>
      <c r="I47" s="17"/>
      <c r="J47" s="38">
        <f>SUM(D47:I47)</f>
        <v>55575</v>
      </c>
    </row>
    <row r="48" spans="2:11" ht="20.100000000000001" customHeight="1">
      <c r="B48" s="77"/>
      <c r="C48" s="27" t="s">
        <v>11</v>
      </c>
      <c r="D48" s="33">
        <f>D46*0.5</f>
        <v>55575</v>
      </c>
      <c r="E48" s="13">
        <f>E46*0.5</f>
        <v>31590</v>
      </c>
      <c r="F48" s="13"/>
      <c r="G48" s="13"/>
      <c r="H48" s="13"/>
      <c r="I48" s="18"/>
      <c r="J48" s="39">
        <f t="shared" ref="J48:J52" si="3">SUM(D48:I48)</f>
        <v>87165</v>
      </c>
    </row>
    <row r="49" spans="2:11" ht="20.100000000000001" customHeight="1">
      <c r="B49" s="77"/>
      <c r="C49" s="27" t="s">
        <v>12</v>
      </c>
      <c r="D49" s="33"/>
      <c r="E49" s="13">
        <f>E46*0.5</f>
        <v>31590</v>
      </c>
      <c r="F49" s="13">
        <f>F46*0.5</f>
        <v>63180</v>
      </c>
      <c r="G49" s="13"/>
      <c r="H49" s="13"/>
      <c r="I49" s="34"/>
      <c r="J49" s="39">
        <f t="shared" si="3"/>
        <v>94770</v>
      </c>
    </row>
    <row r="50" spans="2:11" ht="20.100000000000001" customHeight="1">
      <c r="B50" s="77"/>
      <c r="C50" s="27" t="s">
        <v>13</v>
      </c>
      <c r="D50" s="33"/>
      <c r="E50" s="13"/>
      <c r="F50" s="13">
        <f>F46*0.5</f>
        <v>63180</v>
      </c>
      <c r="G50" s="13">
        <f>G46*0.5</f>
        <v>46215</v>
      </c>
      <c r="H50" s="13"/>
      <c r="I50" s="34"/>
      <c r="J50" s="39">
        <f t="shared" si="3"/>
        <v>109395</v>
      </c>
    </row>
    <row r="51" spans="2:11" ht="20.100000000000001" customHeight="1">
      <c r="B51" s="77"/>
      <c r="C51" s="27" t="s">
        <v>14</v>
      </c>
      <c r="D51" s="33"/>
      <c r="E51" s="13"/>
      <c r="F51" s="13"/>
      <c r="G51" s="13">
        <f>G46*0.5</f>
        <v>46215</v>
      </c>
      <c r="H51" s="13">
        <f>H46*0.5</f>
        <v>46215</v>
      </c>
      <c r="I51" s="34"/>
      <c r="J51" s="39">
        <f t="shared" si="3"/>
        <v>92430</v>
      </c>
    </row>
    <row r="52" spans="2:11" ht="20.100000000000001" customHeight="1">
      <c r="B52" s="77"/>
      <c r="C52" s="27" t="s">
        <v>15</v>
      </c>
      <c r="D52" s="33"/>
      <c r="E52" s="13"/>
      <c r="F52" s="13"/>
      <c r="G52" s="13"/>
      <c r="H52" s="13">
        <f>H46*0.5</f>
        <v>46215</v>
      </c>
      <c r="I52" s="18">
        <f>I46*0.5</f>
        <v>20475</v>
      </c>
      <c r="J52" s="39">
        <f t="shared" si="3"/>
        <v>66690</v>
      </c>
    </row>
    <row r="53" spans="2:11" ht="20.100000000000001" customHeight="1" thickBot="1">
      <c r="B53" s="78"/>
      <c r="C53" s="28" t="s">
        <v>17</v>
      </c>
      <c r="D53" s="35"/>
      <c r="E53" s="19"/>
      <c r="F53" s="19"/>
      <c r="G53" s="19"/>
      <c r="H53" s="19"/>
      <c r="I53" s="36">
        <f>I46*0.5</f>
        <v>20475</v>
      </c>
      <c r="J53" s="37"/>
    </row>
    <row r="54" spans="2:11" ht="15.95" customHeight="1" thickBot="1"/>
    <row r="55" spans="2:11" ht="20.100000000000001" customHeight="1" thickBot="1">
      <c r="B55" s="67" t="s">
        <v>58</v>
      </c>
      <c r="C55" s="68"/>
      <c r="D55" s="68"/>
      <c r="E55" s="68"/>
      <c r="F55" s="68"/>
      <c r="G55" s="68"/>
      <c r="H55" s="68"/>
      <c r="I55" s="68"/>
      <c r="J55" s="69"/>
    </row>
    <row r="56" spans="2:11" ht="15.95" customHeight="1" thickBot="1"/>
    <row r="57" spans="2:11" ht="20.100000000000001" customHeight="1" thickBot="1">
      <c r="D57" s="42" t="s">
        <v>10</v>
      </c>
      <c r="E57" s="43" t="s">
        <v>11</v>
      </c>
      <c r="F57" s="43" t="s">
        <v>12</v>
      </c>
      <c r="G57" s="43" t="s">
        <v>13</v>
      </c>
      <c r="H57" s="43" t="s">
        <v>14</v>
      </c>
      <c r="I57" s="53" t="s">
        <v>15</v>
      </c>
      <c r="J57" s="56" t="s">
        <v>33</v>
      </c>
    </row>
    <row r="58" spans="2:11" ht="20.100000000000001" customHeight="1">
      <c r="B58" s="73"/>
      <c r="C58" s="6" t="s">
        <v>19</v>
      </c>
      <c r="D58" s="20">
        <f>J47</f>
        <v>55575</v>
      </c>
      <c r="E58" s="16">
        <f>J48</f>
        <v>87165</v>
      </c>
      <c r="F58" s="16">
        <f>J49</f>
        <v>94770</v>
      </c>
      <c r="G58" s="16">
        <f>J50</f>
        <v>109395</v>
      </c>
      <c r="H58" s="16">
        <f>J51</f>
        <v>92430</v>
      </c>
      <c r="I58" s="57">
        <f>J52</f>
        <v>66690</v>
      </c>
      <c r="J58" s="60">
        <f>I53</f>
        <v>20475</v>
      </c>
    </row>
    <row r="59" spans="2:11" ht="20.100000000000001" customHeight="1">
      <c r="B59" s="73"/>
      <c r="C59" s="24" t="s">
        <v>20</v>
      </c>
      <c r="D59" s="21">
        <v>30000</v>
      </c>
      <c r="E59" s="13"/>
      <c r="F59" s="13"/>
      <c r="G59" s="13"/>
      <c r="H59" s="13"/>
      <c r="I59" s="58"/>
      <c r="J59" s="74"/>
    </row>
    <row r="60" spans="2:11" ht="20.100000000000001" customHeight="1" thickBot="1">
      <c r="B60" s="73"/>
      <c r="C60" s="25" t="s">
        <v>21</v>
      </c>
      <c r="D60" s="22"/>
      <c r="E60" s="19"/>
      <c r="F60" s="19">
        <v>40000</v>
      </c>
      <c r="G60" s="19"/>
      <c r="H60" s="19"/>
      <c r="I60" s="59"/>
      <c r="J60" s="74"/>
      <c r="K60" s="8"/>
    </row>
    <row r="61" spans="2:11" ht="20.100000000000001" customHeight="1" thickBot="1">
      <c r="B61" s="73"/>
      <c r="C61" s="7" t="s">
        <v>18</v>
      </c>
      <c r="D61" s="48">
        <f>SUM(D58:D60)</f>
        <v>85575</v>
      </c>
      <c r="E61" s="49">
        <f t="shared" ref="E61:I61" si="4">SUM(E58:E60)</f>
        <v>87165</v>
      </c>
      <c r="F61" s="49">
        <f t="shared" si="4"/>
        <v>134770</v>
      </c>
      <c r="G61" s="49">
        <f t="shared" si="4"/>
        <v>109395</v>
      </c>
      <c r="H61" s="49">
        <f t="shared" si="4"/>
        <v>92430</v>
      </c>
      <c r="I61" s="55">
        <f t="shared" si="4"/>
        <v>66690</v>
      </c>
      <c r="J61" s="75"/>
    </row>
    <row r="62" spans="2:11" ht="15.75" customHeight="1" thickBot="1"/>
    <row r="63" spans="2:11" ht="20.100000000000001" customHeight="1" thickBot="1">
      <c r="B63" s="70" t="s">
        <v>54</v>
      </c>
      <c r="C63" s="71"/>
      <c r="D63" s="71"/>
      <c r="E63" s="71"/>
      <c r="F63" s="71"/>
      <c r="G63" s="71"/>
      <c r="H63" s="71"/>
      <c r="I63" s="71"/>
      <c r="J63" s="72"/>
    </row>
    <row r="64" spans="2:11" ht="6" customHeight="1" thickBot="1"/>
    <row r="65" spans="2:11" ht="20.100000000000001" customHeight="1" thickBot="1">
      <c r="D65" s="42" t="s">
        <v>10</v>
      </c>
      <c r="E65" s="43" t="s">
        <v>11</v>
      </c>
      <c r="F65" s="43" t="s">
        <v>12</v>
      </c>
      <c r="G65" s="43" t="s">
        <v>13</v>
      </c>
      <c r="H65" s="43" t="s">
        <v>14</v>
      </c>
      <c r="I65" s="44" t="s">
        <v>15</v>
      </c>
    </row>
    <row r="66" spans="2:11" ht="20.100000000000001" customHeight="1">
      <c r="B66" s="73"/>
      <c r="C66" s="2" t="s">
        <v>22</v>
      </c>
      <c r="D66" s="40">
        <v>21200</v>
      </c>
      <c r="E66" s="14">
        <v>30800</v>
      </c>
      <c r="F66" s="14">
        <v>25400</v>
      </c>
      <c r="G66" s="14">
        <v>26600</v>
      </c>
      <c r="H66" s="14">
        <v>18600</v>
      </c>
      <c r="I66" s="41">
        <v>19400</v>
      </c>
    </row>
    <row r="67" spans="2:11" ht="20.100000000000001" customHeight="1" thickBot="1">
      <c r="B67" s="73"/>
      <c r="C67" s="3" t="s">
        <v>43</v>
      </c>
      <c r="D67" s="45">
        <f>D66*0.17</f>
        <v>3604.0000000000005</v>
      </c>
      <c r="E67" s="46">
        <f t="shared" ref="E67:I67" si="5">E66*0.17</f>
        <v>5236</v>
      </c>
      <c r="F67" s="46">
        <f t="shared" si="5"/>
        <v>4318</v>
      </c>
      <c r="G67" s="46">
        <f t="shared" si="5"/>
        <v>4522</v>
      </c>
      <c r="H67" s="46">
        <f t="shared" si="5"/>
        <v>3162</v>
      </c>
      <c r="I67" s="47">
        <f t="shared" si="5"/>
        <v>3298.0000000000005</v>
      </c>
      <c r="K67" s="8"/>
    </row>
    <row r="68" spans="2:11" ht="20.100000000000001" customHeight="1" thickBot="1">
      <c r="B68" s="73"/>
      <c r="C68" s="7" t="s">
        <v>23</v>
      </c>
      <c r="D68" s="48">
        <f>D66+D67</f>
        <v>24804</v>
      </c>
      <c r="E68" s="49">
        <f t="shared" ref="E68:I68" si="6">E66+E67</f>
        <v>36036</v>
      </c>
      <c r="F68" s="49">
        <f t="shared" si="6"/>
        <v>29718</v>
      </c>
      <c r="G68" s="49">
        <f t="shared" si="6"/>
        <v>31122</v>
      </c>
      <c r="H68" s="49">
        <f t="shared" si="6"/>
        <v>21762</v>
      </c>
      <c r="I68" s="50">
        <f t="shared" si="6"/>
        <v>22698</v>
      </c>
    </row>
    <row r="69" spans="2:11" ht="7.5" customHeight="1" thickBot="1"/>
    <row r="70" spans="2:11" ht="20.100000000000001" customHeight="1" thickBot="1">
      <c r="B70" s="67" t="s">
        <v>57</v>
      </c>
      <c r="C70" s="68"/>
      <c r="D70" s="68"/>
      <c r="E70" s="68"/>
      <c r="F70" s="68"/>
      <c r="G70" s="68"/>
      <c r="H70" s="68"/>
      <c r="I70" s="68"/>
      <c r="J70" s="69"/>
    </row>
    <row r="71" spans="2:11" ht="4.5" customHeight="1" thickBot="1"/>
    <row r="72" spans="2:11" ht="20.100000000000001" customHeight="1" thickBot="1">
      <c r="D72" s="10" t="s">
        <v>10</v>
      </c>
      <c r="E72" s="11" t="s">
        <v>11</v>
      </c>
      <c r="F72" s="11" t="s">
        <v>12</v>
      </c>
      <c r="G72" s="11" t="s">
        <v>13</v>
      </c>
      <c r="H72" s="11" t="s">
        <v>14</v>
      </c>
      <c r="I72" s="29" t="s">
        <v>15</v>
      </c>
      <c r="J72" s="12" t="s">
        <v>9</v>
      </c>
    </row>
    <row r="73" spans="2:11" ht="20.100000000000001" customHeight="1" thickBot="1">
      <c r="C73" s="26" t="s">
        <v>23</v>
      </c>
      <c r="D73" s="30">
        <f>D68</f>
        <v>24804</v>
      </c>
      <c r="E73" s="15">
        <f t="shared" ref="E73:I73" si="7">E68</f>
        <v>36036</v>
      </c>
      <c r="F73" s="15">
        <f t="shared" si="7"/>
        <v>29718</v>
      </c>
      <c r="G73" s="15">
        <f t="shared" si="7"/>
        <v>31122</v>
      </c>
      <c r="H73" s="15">
        <f t="shared" si="7"/>
        <v>21762</v>
      </c>
      <c r="I73" s="31">
        <f t="shared" si="7"/>
        <v>22698</v>
      </c>
      <c r="J73" s="23"/>
    </row>
    <row r="74" spans="2:11" ht="20.100000000000001" customHeight="1">
      <c r="B74" s="76" t="s">
        <v>30</v>
      </c>
      <c r="C74" s="2" t="s">
        <v>16</v>
      </c>
      <c r="D74" s="32"/>
      <c r="E74" s="16"/>
      <c r="F74" s="16"/>
      <c r="G74" s="16"/>
      <c r="H74" s="16"/>
      <c r="I74" s="17"/>
      <c r="J74" s="38">
        <f>SUM(D74:I74)</f>
        <v>0</v>
      </c>
    </row>
    <row r="75" spans="2:11" ht="20.100000000000001" customHeight="1">
      <c r="B75" s="77"/>
      <c r="C75" s="27" t="s">
        <v>11</v>
      </c>
      <c r="D75" s="33">
        <f>D73*0.5</f>
        <v>12402</v>
      </c>
      <c r="E75" s="13"/>
      <c r="F75" s="13"/>
      <c r="G75" s="13"/>
      <c r="H75" s="13"/>
      <c r="I75" s="18"/>
      <c r="J75" s="39">
        <f t="shared" ref="J75:J79" si="8">SUM(D75:I75)</f>
        <v>12402</v>
      </c>
    </row>
    <row r="76" spans="2:11" ht="20.100000000000001" customHeight="1">
      <c r="B76" s="77"/>
      <c r="C76" s="27" t="s">
        <v>12</v>
      </c>
      <c r="D76" s="33">
        <f>D73*0.5</f>
        <v>12402</v>
      </c>
      <c r="E76" s="13">
        <f>E73*0.5</f>
        <v>18018</v>
      </c>
      <c r="F76" s="13"/>
      <c r="G76" s="13"/>
      <c r="H76" s="13"/>
      <c r="I76" s="34"/>
      <c r="J76" s="39">
        <f t="shared" si="8"/>
        <v>30420</v>
      </c>
    </row>
    <row r="77" spans="2:11" ht="20.100000000000001" customHeight="1">
      <c r="B77" s="77"/>
      <c r="C77" s="27" t="s">
        <v>13</v>
      </c>
      <c r="D77" s="33"/>
      <c r="E77" s="13">
        <f>E73*0.5</f>
        <v>18018</v>
      </c>
      <c r="F77" s="13">
        <f>F73*0.5</f>
        <v>14859</v>
      </c>
      <c r="G77" s="13"/>
      <c r="H77" s="13"/>
      <c r="I77" s="34"/>
      <c r="J77" s="39">
        <f t="shared" si="8"/>
        <v>32877</v>
      </c>
    </row>
    <row r="78" spans="2:11" ht="20.100000000000001" customHeight="1">
      <c r="B78" s="77"/>
      <c r="C78" s="27" t="s">
        <v>14</v>
      </c>
      <c r="D78" s="33"/>
      <c r="E78" s="13"/>
      <c r="F78" s="13">
        <f>F73*0.5</f>
        <v>14859</v>
      </c>
      <c r="G78" s="13">
        <f>G73*0.5</f>
        <v>15561</v>
      </c>
      <c r="H78" s="13"/>
      <c r="I78" s="34"/>
      <c r="J78" s="39">
        <f t="shared" si="8"/>
        <v>30420</v>
      </c>
    </row>
    <row r="79" spans="2:11" ht="20.100000000000001" customHeight="1">
      <c r="B79" s="77"/>
      <c r="C79" s="27" t="s">
        <v>15</v>
      </c>
      <c r="D79" s="33"/>
      <c r="E79" s="13"/>
      <c r="F79" s="13"/>
      <c r="G79" s="13">
        <f>G73*0.5</f>
        <v>15561</v>
      </c>
      <c r="H79" s="13">
        <f>H73*0.5</f>
        <v>10881</v>
      </c>
      <c r="I79" s="18"/>
      <c r="J79" s="39">
        <f t="shared" si="8"/>
        <v>26442</v>
      </c>
    </row>
    <row r="80" spans="2:11" ht="20.100000000000001" customHeight="1">
      <c r="B80" s="77"/>
      <c r="C80" s="3" t="s">
        <v>17</v>
      </c>
      <c r="D80" s="45"/>
      <c r="E80" s="46"/>
      <c r="F80" s="46"/>
      <c r="G80" s="46"/>
      <c r="H80" s="46">
        <f>H73*0.5</f>
        <v>10881</v>
      </c>
      <c r="I80" s="47">
        <f>I73*0.5</f>
        <v>11349</v>
      </c>
      <c r="J80" s="51"/>
    </row>
    <row r="81" spans="2:11" ht="15.95" customHeight="1" thickBot="1">
      <c r="B81" s="78"/>
      <c r="C81" s="28" t="s">
        <v>24</v>
      </c>
      <c r="D81" s="35"/>
      <c r="E81" s="19"/>
      <c r="F81" s="19"/>
      <c r="G81" s="19"/>
      <c r="H81" s="19"/>
      <c r="I81" s="36">
        <f>I73*0.5</f>
        <v>11349</v>
      </c>
      <c r="J81" s="37"/>
    </row>
    <row r="82" spans="2:11" ht="75.75" customHeight="1" thickBot="1"/>
    <row r="83" spans="2:11" ht="20.100000000000001" customHeight="1" thickBot="1">
      <c r="B83" s="67" t="s">
        <v>59</v>
      </c>
      <c r="C83" s="68"/>
      <c r="D83" s="68"/>
      <c r="E83" s="68"/>
      <c r="F83" s="68"/>
      <c r="G83" s="68"/>
      <c r="H83" s="68"/>
      <c r="I83" s="68"/>
      <c r="J83" s="69"/>
    </row>
    <row r="84" spans="2:11" ht="6" customHeight="1" thickBot="1"/>
    <row r="85" spans="2:11" ht="20.100000000000001" customHeight="1" thickBot="1">
      <c r="D85" s="42" t="s">
        <v>10</v>
      </c>
      <c r="E85" s="43" t="s">
        <v>11</v>
      </c>
      <c r="F85" s="43" t="s">
        <v>12</v>
      </c>
      <c r="G85" s="43" t="s">
        <v>13</v>
      </c>
      <c r="H85" s="43" t="s">
        <v>14</v>
      </c>
      <c r="I85" s="44" t="s">
        <v>15</v>
      </c>
    </row>
    <row r="86" spans="2:11" ht="20.100000000000001" customHeight="1">
      <c r="B86" s="73"/>
      <c r="C86" s="6" t="s">
        <v>25</v>
      </c>
      <c r="D86" s="20">
        <f>D40</f>
        <v>16150.000000000002</v>
      </c>
      <c r="E86" s="16">
        <f t="shared" ref="E86:I86" si="9">E40</f>
        <v>9180</v>
      </c>
      <c r="F86" s="16">
        <f t="shared" si="9"/>
        <v>18360</v>
      </c>
      <c r="G86" s="16">
        <f t="shared" si="9"/>
        <v>13430.000000000002</v>
      </c>
      <c r="H86" s="16">
        <f t="shared" si="9"/>
        <v>13430.000000000002</v>
      </c>
      <c r="I86" s="17">
        <f t="shared" si="9"/>
        <v>5950</v>
      </c>
    </row>
    <row r="87" spans="2:11" ht="20.100000000000001" customHeight="1">
      <c r="B87" s="73"/>
      <c r="C87" s="9" t="s">
        <v>26</v>
      </c>
      <c r="D87" s="52">
        <f>D67</f>
        <v>3604.0000000000005</v>
      </c>
      <c r="E87" s="14">
        <f t="shared" ref="E87:I87" si="10">E67</f>
        <v>5236</v>
      </c>
      <c r="F87" s="14">
        <f t="shared" si="10"/>
        <v>4318</v>
      </c>
      <c r="G87" s="14">
        <f t="shared" si="10"/>
        <v>4522</v>
      </c>
      <c r="H87" s="14">
        <f t="shared" si="10"/>
        <v>3162</v>
      </c>
      <c r="I87" s="41">
        <f t="shared" si="10"/>
        <v>3298.0000000000005</v>
      </c>
    </row>
    <row r="88" spans="2:11" ht="20.100000000000001" customHeight="1">
      <c r="B88" s="73"/>
      <c r="C88" s="9" t="s">
        <v>27</v>
      </c>
      <c r="D88" s="21"/>
      <c r="E88" s="13"/>
      <c r="F88" s="13">
        <v>17000</v>
      </c>
      <c r="G88" s="13"/>
      <c r="H88" s="13"/>
      <c r="I88" s="18"/>
    </row>
    <row r="89" spans="2:11" ht="20.100000000000001" customHeight="1" thickBot="1">
      <c r="B89" s="73"/>
      <c r="C89" s="25" t="s">
        <v>28</v>
      </c>
      <c r="D89" s="22"/>
      <c r="E89" s="19"/>
      <c r="F89" s="19"/>
      <c r="G89" s="19">
        <f>-F90</f>
        <v>2958</v>
      </c>
      <c r="H89" s="19"/>
      <c r="I89" s="36"/>
      <c r="K89" s="8"/>
    </row>
    <row r="90" spans="2:11" ht="20.100000000000001" customHeight="1" thickBot="1">
      <c r="B90" s="73"/>
      <c r="C90" s="7" t="s">
        <v>29</v>
      </c>
      <c r="D90" s="48">
        <f>D86-D87-D88-D89</f>
        <v>12546.000000000002</v>
      </c>
      <c r="E90" s="49">
        <f t="shared" ref="E90:I90" si="11">E86-E87-E88-E89</f>
        <v>3944</v>
      </c>
      <c r="F90" s="49">
        <f t="shared" si="11"/>
        <v>-2958</v>
      </c>
      <c r="G90" s="49">
        <f t="shared" si="11"/>
        <v>5950.0000000000018</v>
      </c>
      <c r="H90" s="49">
        <f t="shared" si="11"/>
        <v>10268.000000000002</v>
      </c>
      <c r="I90" s="50">
        <f t="shared" si="11"/>
        <v>2651.9999999999995</v>
      </c>
    </row>
    <row r="91" spans="2:11" ht="5.25" customHeight="1" thickBot="1"/>
    <row r="92" spans="2:11" ht="20.100000000000001" customHeight="1" thickBot="1">
      <c r="B92" s="67" t="s">
        <v>60</v>
      </c>
      <c r="C92" s="68"/>
      <c r="D92" s="68"/>
      <c r="E92" s="68"/>
      <c r="F92" s="68"/>
      <c r="G92" s="68"/>
      <c r="H92" s="68"/>
      <c r="I92" s="68"/>
      <c r="J92" s="69"/>
    </row>
    <row r="93" spans="2:11" ht="7.5" customHeight="1" thickBot="1"/>
    <row r="94" spans="2:11" ht="20.100000000000001" customHeight="1" thickBot="1">
      <c r="D94" s="42" t="s">
        <v>10</v>
      </c>
      <c r="E94" s="43" t="s">
        <v>11</v>
      </c>
      <c r="F94" s="43" t="s">
        <v>12</v>
      </c>
      <c r="G94" s="43" t="s">
        <v>13</v>
      </c>
      <c r="H94" s="43" t="s">
        <v>14</v>
      </c>
      <c r="I94" s="53" t="s">
        <v>15</v>
      </c>
      <c r="J94" s="56" t="s">
        <v>34</v>
      </c>
    </row>
    <row r="95" spans="2:11" ht="20.100000000000001" customHeight="1">
      <c r="B95" s="73"/>
      <c r="C95" s="6" t="s">
        <v>31</v>
      </c>
      <c r="D95" s="20">
        <f>J74</f>
        <v>0</v>
      </c>
      <c r="E95" s="16">
        <f>J75</f>
        <v>12402</v>
      </c>
      <c r="F95" s="16">
        <f>J76</f>
        <v>30420</v>
      </c>
      <c r="G95" s="16">
        <f>J77</f>
        <v>32877</v>
      </c>
      <c r="H95" s="16">
        <f>J78</f>
        <v>30420</v>
      </c>
      <c r="I95" s="57">
        <f>J79</f>
        <v>26442</v>
      </c>
      <c r="J95" s="66">
        <f>H80+I80+I81</f>
        <v>33579</v>
      </c>
    </row>
    <row r="96" spans="2:11" ht="20.100000000000001" customHeight="1">
      <c r="B96" s="73"/>
      <c r="C96" s="9" t="s">
        <v>32</v>
      </c>
      <c r="D96" s="52">
        <v>24000</v>
      </c>
      <c r="E96" s="14">
        <v>12000</v>
      </c>
      <c r="F96" s="14"/>
      <c r="G96" s="14"/>
      <c r="H96" s="14"/>
      <c r="I96" s="54"/>
      <c r="J96" s="24"/>
    </row>
    <row r="97" spans="2:11" ht="20.100000000000001" customHeight="1">
      <c r="B97" s="73"/>
      <c r="C97" s="9" t="s">
        <v>29</v>
      </c>
      <c r="D97" s="52">
        <v>10000</v>
      </c>
      <c r="E97" s="14">
        <f>D90</f>
        <v>12546.000000000002</v>
      </c>
      <c r="F97" s="14">
        <f t="shared" ref="F97:I97" si="12">E90</f>
        <v>3944</v>
      </c>
      <c r="G97" s="14"/>
      <c r="H97" s="14">
        <f t="shared" si="12"/>
        <v>5950.0000000000018</v>
      </c>
      <c r="I97" s="54">
        <f t="shared" si="12"/>
        <v>10268.000000000002</v>
      </c>
      <c r="J97" s="64">
        <f>I90</f>
        <v>2651.9999999999995</v>
      </c>
    </row>
    <row r="98" spans="2:11" ht="20.100000000000001" customHeight="1">
      <c r="B98" s="73"/>
      <c r="C98" s="9" t="s">
        <v>35</v>
      </c>
      <c r="D98" s="52">
        <v>14729</v>
      </c>
      <c r="E98" s="14">
        <v>13171</v>
      </c>
      <c r="F98" s="14">
        <v>16286</v>
      </c>
      <c r="G98" s="14">
        <v>15300</v>
      </c>
      <c r="H98" s="14">
        <v>15300</v>
      </c>
      <c r="I98" s="54">
        <v>12343</v>
      </c>
      <c r="J98" s="24"/>
    </row>
    <row r="99" spans="2:11" ht="20.100000000000001" customHeight="1">
      <c r="B99" s="73"/>
      <c r="C99" s="9" t="s">
        <v>36</v>
      </c>
      <c r="D99" s="21"/>
      <c r="E99" s="13">
        <v>5891</v>
      </c>
      <c r="F99" s="13">
        <v>5269</v>
      </c>
      <c r="G99" s="13">
        <v>6514</v>
      </c>
      <c r="H99" s="13">
        <v>6120</v>
      </c>
      <c r="I99" s="58">
        <v>6120</v>
      </c>
      <c r="J99" s="24">
        <v>4937</v>
      </c>
    </row>
    <row r="100" spans="2:11" ht="20.100000000000001" customHeight="1">
      <c r="B100" s="73"/>
      <c r="C100" s="24" t="s">
        <v>37</v>
      </c>
      <c r="D100" s="61">
        <v>2500</v>
      </c>
      <c r="E100" s="46">
        <v>2500</v>
      </c>
      <c r="F100" s="46">
        <v>2500</v>
      </c>
      <c r="G100" s="46">
        <v>2500</v>
      </c>
      <c r="H100" s="46">
        <v>2500</v>
      </c>
      <c r="I100" s="62">
        <v>2500</v>
      </c>
      <c r="J100" s="24"/>
    </row>
    <row r="101" spans="2:11" ht="20.100000000000001" customHeight="1">
      <c r="B101" s="73"/>
      <c r="C101" s="24" t="s">
        <v>38</v>
      </c>
      <c r="D101" s="61">
        <v>5117</v>
      </c>
      <c r="E101" s="46">
        <v>4574</v>
      </c>
      <c r="F101" s="46">
        <v>5660</v>
      </c>
      <c r="G101" s="46">
        <v>5317</v>
      </c>
      <c r="H101" s="46">
        <v>5317</v>
      </c>
      <c r="I101" s="62">
        <v>4288</v>
      </c>
      <c r="J101" s="24"/>
    </row>
    <row r="102" spans="2:11" ht="20.100000000000001" customHeight="1">
      <c r="B102" s="73"/>
      <c r="C102" s="24" t="s">
        <v>39</v>
      </c>
      <c r="D102" s="61">
        <v>6000</v>
      </c>
      <c r="E102" s="46">
        <v>6000</v>
      </c>
      <c r="F102" s="46">
        <v>6000</v>
      </c>
      <c r="G102" s="46">
        <v>6000</v>
      </c>
      <c r="H102" s="46">
        <v>6000</v>
      </c>
      <c r="I102" s="62">
        <v>6000</v>
      </c>
      <c r="J102" s="24"/>
    </row>
    <row r="103" spans="2:11" ht="20.100000000000001" customHeight="1" thickBot="1">
      <c r="B103" s="73"/>
      <c r="C103" s="65" t="s">
        <v>40</v>
      </c>
      <c r="D103" s="61"/>
      <c r="E103" s="46"/>
      <c r="F103" s="46"/>
      <c r="G103" s="46">
        <v>117000</v>
      </c>
      <c r="H103" s="46"/>
      <c r="I103" s="62"/>
      <c r="J103" s="65"/>
    </row>
    <row r="104" spans="2:11" ht="20.100000000000001" customHeight="1" thickBot="1">
      <c r="B104" s="73"/>
      <c r="C104" s="7" t="s">
        <v>30</v>
      </c>
      <c r="D104" s="48">
        <f t="shared" ref="D104:I104" si="13">SUM(D95:D103)</f>
        <v>62346</v>
      </c>
      <c r="E104" s="49">
        <f t="shared" si="13"/>
        <v>69084</v>
      </c>
      <c r="F104" s="49">
        <f t="shared" si="13"/>
        <v>70079</v>
      </c>
      <c r="G104" s="49">
        <f t="shared" si="13"/>
        <v>185508</v>
      </c>
      <c r="H104" s="49">
        <f t="shared" si="13"/>
        <v>71607</v>
      </c>
      <c r="I104" s="55">
        <f t="shared" si="13"/>
        <v>67961</v>
      </c>
      <c r="J104" s="23"/>
    </row>
    <row r="105" spans="2:11" ht="15.95" customHeight="1" thickBot="1"/>
    <row r="106" spans="2:11" ht="20.100000000000001" customHeight="1" thickBot="1">
      <c r="B106" s="67" t="s">
        <v>55</v>
      </c>
      <c r="C106" s="68"/>
      <c r="D106" s="68"/>
      <c r="E106" s="68"/>
      <c r="F106" s="68"/>
      <c r="G106" s="68"/>
      <c r="H106" s="68"/>
      <c r="I106" s="68"/>
      <c r="J106" s="69"/>
    </row>
    <row r="107" spans="2:11" ht="15.95" customHeight="1" thickBot="1"/>
    <row r="108" spans="2:11" ht="20.100000000000001" customHeight="1" thickBot="1">
      <c r="D108" s="42" t="s">
        <v>10</v>
      </c>
      <c r="E108" s="43" t="s">
        <v>11</v>
      </c>
      <c r="F108" s="43" t="s">
        <v>12</v>
      </c>
      <c r="G108" s="43" t="s">
        <v>13</v>
      </c>
      <c r="H108" s="43" t="s">
        <v>14</v>
      </c>
      <c r="I108" s="44" t="s">
        <v>15</v>
      </c>
    </row>
    <row r="109" spans="2:11" ht="20.100000000000001" customHeight="1">
      <c r="B109" s="73"/>
      <c r="C109" s="6" t="s">
        <v>42</v>
      </c>
      <c r="D109" s="63">
        <v>50560</v>
      </c>
      <c r="E109" s="16">
        <f>D112</f>
        <v>73789</v>
      </c>
      <c r="F109" s="16">
        <f t="shared" ref="F109:I109" si="14">E112</f>
        <v>91870</v>
      </c>
      <c r="G109" s="16">
        <f t="shared" si="14"/>
        <v>156561</v>
      </c>
      <c r="H109" s="16">
        <f t="shared" si="14"/>
        <v>80448</v>
      </c>
      <c r="I109" s="17">
        <f t="shared" si="14"/>
        <v>101271</v>
      </c>
    </row>
    <row r="110" spans="2:11" ht="20.100000000000001" customHeight="1">
      <c r="B110" s="73"/>
      <c r="C110" s="9" t="s">
        <v>18</v>
      </c>
      <c r="D110" s="52">
        <f>D61</f>
        <v>85575</v>
      </c>
      <c r="E110" s="14">
        <f t="shared" ref="E110:I110" si="15">E61</f>
        <v>87165</v>
      </c>
      <c r="F110" s="14">
        <f t="shared" si="15"/>
        <v>134770</v>
      </c>
      <c r="G110" s="14">
        <f t="shared" si="15"/>
        <v>109395</v>
      </c>
      <c r="H110" s="14">
        <f t="shared" si="15"/>
        <v>92430</v>
      </c>
      <c r="I110" s="41">
        <f t="shared" si="15"/>
        <v>66690</v>
      </c>
    </row>
    <row r="111" spans="2:11" ht="20.100000000000001" customHeight="1" thickBot="1">
      <c r="B111" s="73"/>
      <c r="C111" s="25" t="s">
        <v>30</v>
      </c>
      <c r="D111" s="22">
        <f>D104</f>
        <v>62346</v>
      </c>
      <c r="E111" s="19">
        <f t="shared" ref="E111:I111" si="16">E104</f>
        <v>69084</v>
      </c>
      <c r="F111" s="19">
        <f t="shared" si="16"/>
        <v>70079</v>
      </c>
      <c r="G111" s="19">
        <f t="shared" si="16"/>
        <v>185508</v>
      </c>
      <c r="H111" s="19">
        <f t="shared" si="16"/>
        <v>71607</v>
      </c>
      <c r="I111" s="36">
        <f t="shared" si="16"/>
        <v>67961</v>
      </c>
      <c r="K111" s="8"/>
    </row>
    <row r="112" spans="2:11" ht="20.100000000000001" customHeight="1" thickBot="1">
      <c r="B112" s="73"/>
      <c r="C112" s="7" t="s">
        <v>41</v>
      </c>
      <c r="D112" s="48">
        <f>D109+D110-D111</f>
        <v>73789</v>
      </c>
      <c r="E112" s="49">
        <f t="shared" ref="E112:I112" si="17">E109+E110-E111</f>
        <v>91870</v>
      </c>
      <c r="F112" s="49">
        <f t="shared" si="17"/>
        <v>156561</v>
      </c>
      <c r="G112" s="49">
        <f t="shared" si="17"/>
        <v>80448</v>
      </c>
      <c r="H112" s="49">
        <f t="shared" si="17"/>
        <v>101271</v>
      </c>
      <c r="I112" s="50">
        <f t="shared" si="17"/>
        <v>100000</v>
      </c>
    </row>
    <row r="113" ht="15.95" customHeight="1"/>
  </sheetData>
  <mergeCells count="27">
    <mergeCell ref="B47:B53"/>
    <mergeCell ref="B12:J12"/>
    <mergeCell ref="B13:J13"/>
    <mergeCell ref="B14:J14"/>
    <mergeCell ref="B15:J15"/>
    <mergeCell ref="B16:J16"/>
    <mergeCell ref="B32:J32"/>
    <mergeCell ref="B2:J2"/>
    <mergeCell ref="B8:J8"/>
    <mergeCell ref="B36:J36"/>
    <mergeCell ref="B43:J43"/>
    <mergeCell ref="B39:B41"/>
    <mergeCell ref="B10:J10"/>
    <mergeCell ref="B34:J34"/>
    <mergeCell ref="B95:B104"/>
    <mergeCell ref="J59:J61"/>
    <mergeCell ref="B106:J106"/>
    <mergeCell ref="B109:B112"/>
    <mergeCell ref="B74:B81"/>
    <mergeCell ref="B83:J83"/>
    <mergeCell ref="B86:B90"/>
    <mergeCell ref="B58:B61"/>
    <mergeCell ref="B55:J55"/>
    <mergeCell ref="B63:J63"/>
    <mergeCell ref="B66:B68"/>
    <mergeCell ref="B70:J70"/>
    <mergeCell ref="B92:J92"/>
  </mergeCells>
  <pageMargins left="0.39370078740157483" right="0.39370078740157483" top="0.39370078740157483" bottom="0.39370078740157483" header="0" footer="0"/>
  <pageSetup paperSize="9" orientation="portrait" horizontalDpi="300" verticalDpi="300" r:id="rId1"/>
  <headerFooter>
    <oddFooter>&amp;C&amp;"+,Normal"&amp;12[ Page &amp;P sur &amp;N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EXAMEN S2</vt:lpstr>
    </vt:vector>
  </TitlesOfParts>
  <Company>famille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Abdenacer</dc:creator>
  <cp:lastModifiedBy>KHERRI</cp:lastModifiedBy>
  <cp:lastPrinted>2010-05-30T08:39:15Z</cp:lastPrinted>
  <dcterms:created xsi:type="dcterms:W3CDTF">2009-05-06T15:25:50Z</dcterms:created>
  <dcterms:modified xsi:type="dcterms:W3CDTF">2010-05-31T17:22:00Z</dcterms:modified>
</cp:coreProperties>
</file>